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73" activeTab="4"/>
  </bookViews>
  <sheets>
    <sheet name="№1 ист 22г" sheetId="1" r:id="rId1"/>
    <sheet name="№4 дох 2022" sheetId="2" r:id="rId2"/>
    <sheet name="№9 расход,22г" sheetId="3" r:id="rId3"/>
    <sheet name="№11 Вед.стр.22г" sheetId="4" r:id="rId4"/>
    <sheet name="№13 МП,22г" sheetId="5" r:id="rId5"/>
  </sheets>
  <definedNames>
    <definedName name="_xlnm.Print_Area" localSheetId="0">'№1 ист 22г'!$A$1:$D$27</definedName>
    <definedName name="_xlnm.Print_Area" localSheetId="3">'№11 Вед.стр.22г'!$A$1:$H$203</definedName>
    <definedName name="_xlnm.Print_Area" localSheetId="4">'№13 МП,22г'!$A$1:$H$88</definedName>
    <definedName name="_xlnm.Print_Area" localSheetId="2">'№9 расход,22г'!$A$1:$G$165</definedName>
  </definedNames>
  <calcPr fullCalcOnLoad="1"/>
</workbook>
</file>

<file path=xl/sharedStrings.xml><?xml version="1.0" encoding="utf-8"?>
<sst xmlns="http://schemas.openxmlformats.org/spreadsheetml/2006/main" count="2150" uniqueCount="461">
  <si>
    <t>1 08 04020 01 1000 110</t>
  </si>
  <si>
    <t>1 14 02052 10 0000 410</t>
  </si>
  <si>
    <t>Фонд оплаты труда учреждений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</si>
  <si>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</si>
  <si>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</si>
  <si>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</si>
  <si>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</si>
  <si>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</si>
  <si>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</si>
  <si>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</si>
  <si>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</si>
  <si>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</si>
  <si>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1 06 00000 00 0000 000</t>
  </si>
  <si>
    <t xml:space="preserve"> НАЛОГИ НА ИМУЩЕСТВО</t>
  </si>
  <si>
    <t>1 06 01000 00 0000 110</t>
  </si>
  <si>
    <t xml:space="preserve"> Налог на имущество физических лиц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</si>
  <si>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</si>
  <si>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</si>
  <si>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</si>
  <si>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</si>
  <si>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</si>
  <si>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</si>
  <si>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</si>
  <si>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</si>
  <si>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 бюджетам субъектов   Российской Федерации и муниципальных образований.</t>
  </si>
  <si>
    <t>Итого доходов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</si>
  <si>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</si>
  <si>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</si>
  <si>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</si>
  <si>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</si>
  <si>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</si>
  <si>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</si>
  <si>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Резервные фонды</t>
  </si>
  <si>
    <t>Резервные фонды местных администраций</t>
  </si>
  <si>
    <t>40 1 00 07050</t>
  </si>
  <si>
    <t>Иные бюджетные ассигнования</t>
  </si>
  <si>
    <t>800</t>
  </si>
  <si>
    <t>243</t>
  </si>
  <si>
    <t>Закупка товаров, работ, услуг в целях капитального ремонта государственного (муниципального) имущества</t>
  </si>
  <si>
    <t>Субвенции бюджетам сельских поселений  на оплату жилищно-коммунальных услуг отдельным категориям граждан</t>
  </si>
  <si>
    <t>Субвенции бюджетам   на оплату жилищно-коммунальных услуг отдельным категориям граждан</t>
  </si>
  <si>
    <t>Иные закупки товаров, работ и услуг для обеспечения государственных (муниципальных )нужд</t>
  </si>
  <si>
    <t>240</t>
  </si>
  <si>
    <t>40 1 00 70270</t>
  </si>
  <si>
    <t>120</t>
  </si>
  <si>
    <t>830</t>
  </si>
  <si>
    <t>850</t>
  </si>
  <si>
    <t>410</t>
  </si>
  <si>
    <t xml:space="preserve">Расходы на выплаты персоналу государственных (муниципальных ) органов </t>
  </si>
  <si>
    <t>310</t>
  </si>
  <si>
    <t>110</t>
  </si>
  <si>
    <t>Иные закупки товаров,работ и услуг для обеспечения государственных (муниципальных ) нужд</t>
  </si>
  <si>
    <t>Уплата налогов, сборов и иных платежей</t>
  </si>
  <si>
    <t xml:space="preserve">Исполнение судебных актов </t>
  </si>
  <si>
    <t>Бюджетные инвестиции</t>
  </si>
  <si>
    <t>Публичные нормативные социальные выплаты</t>
  </si>
  <si>
    <t>Расходы на выплаты персоналу казенных учреждений</t>
  </si>
  <si>
    <t>Расходы на выплату персоналу казенных учреждений</t>
  </si>
  <si>
    <t>18 0 01 00000</t>
  </si>
  <si>
    <t>18 0 01 08000</t>
  </si>
  <si>
    <t>18 0 00 00000</t>
  </si>
  <si>
    <t>Муниципальная программа «Адресная социальная  поддержка нетрудоспособного населения и семей с детьми на 2018 и плановый период 2019 и 2020 годы"</t>
  </si>
  <si>
    <t>Исполнение судебных актов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</si>
  <si>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</si>
  <si>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</si>
  <si>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межбюджетные трансферты, передаваемые бюджетам сельских поселений</t>
  </si>
  <si>
    <t>Земельный налог с физических лиц</t>
  </si>
  <si>
    <t>Земельный налог с организаций</t>
  </si>
  <si>
    <t>Дотации  бюджетам бюджетной системы Российской Федерации</t>
  </si>
  <si>
    <t>(рублей)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</si>
  <si>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</si>
  <si>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</si>
  <si>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</si>
  <si>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</si>
  <si>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</si>
  <si>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</si>
  <si>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</si>
  <si>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</si>
  <si>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</si>
  <si>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</si>
  <si>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</si>
  <si>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</si>
  <si>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Национальная оборона</t>
  </si>
  <si>
    <t>Обеспечение пожарной безопасности</t>
  </si>
  <si>
    <t>Национальная экономика</t>
  </si>
  <si>
    <t>Общеэкономические вопросы</t>
  </si>
  <si>
    <t>Мероприятия по профилактике безнадзорности и правонарушений несовершеннолетних</t>
  </si>
  <si>
    <t>Другие вопросы в области национальной экономики</t>
  </si>
  <si>
    <t>Коммунальное хозяйство</t>
  </si>
  <si>
    <t>Мероприятия в области коммунального хозяйства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</si>
  <si>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</si>
  <si>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</si>
  <si>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</si>
  <si>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</si>
  <si>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</si>
  <si>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</si>
  <si>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Пенсионное обеспечение</t>
  </si>
  <si>
    <t>Развитие мероприятий социальной поддержки отдельной категории граждан</t>
  </si>
  <si>
    <t>01</t>
  </si>
  <si>
    <t>00</t>
  </si>
  <si>
    <t>02</t>
  </si>
  <si>
    <t>03</t>
  </si>
  <si>
    <t>04</t>
  </si>
  <si>
    <t>05</t>
  </si>
  <si>
    <t>08</t>
  </si>
  <si>
    <t>09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</si>
  <si>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</si>
  <si>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</si>
  <si>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</si>
  <si>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</si>
  <si>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РЗ</t>
  </si>
  <si>
    <t>ПР</t>
  </si>
  <si>
    <t>ЦСР</t>
  </si>
  <si>
    <t>Оценка недвижимости, признание прав и регулирование отношений государственной и муниципальной собственности</t>
  </si>
  <si>
    <t>Мероприятия направленные на энергосбережение и повышение энергетической эффективности</t>
  </si>
  <si>
    <t>10 0 01 01000</t>
  </si>
  <si>
    <t>10 0 00 00000</t>
  </si>
  <si>
    <t>10 0 01 00000</t>
  </si>
  <si>
    <t>11 0 00 00000</t>
  </si>
  <si>
    <t>11 0 01 02100</t>
  </si>
  <si>
    <t>11 0 01 02000</t>
  </si>
  <si>
    <t>11 0 01 02200</t>
  </si>
  <si>
    <t>11 0 01 00000</t>
  </si>
  <si>
    <t>Обеспечение мер социальной поддержки отдельным категориям граждан</t>
  </si>
  <si>
    <t>40 1 00 45200</t>
  </si>
  <si>
    <t>40 1 00 45000</t>
  </si>
  <si>
    <t>40 1 00 00000</t>
  </si>
  <si>
    <t>40 0 00 00000</t>
  </si>
  <si>
    <t>40 1 00 44000</t>
  </si>
  <si>
    <t>40 1 00 51180</t>
  </si>
  <si>
    <t>12 0 01 03000</t>
  </si>
  <si>
    <t>12 0 00 00000</t>
  </si>
  <si>
    <t xml:space="preserve">Обеспечение профилактики безнадзорности и правонарушений несовершеннолетних </t>
  </si>
  <si>
    <t>13 0 01 00000</t>
  </si>
  <si>
    <t>13 0 00 00000</t>
  </si>
  <si>
    <t>40 1 00 02180</t>
  </si>
  <si>
    <t>15 0 00 00000</t>
  </si>
  <si>
    <t>15 0 01 00000</t>
  </si>
  <si>
    <t xml:space="preserve">05 </t>
  </si>
  <si>
    <t>40 2 00 22000</t>
  </si>
  <si>
    <t>40 2 00 20000</t>
  </si>
  <si>
    <t>40 2 00 00000</t>
  </si>
  <si>
    <t>40 1 00 02030</t>
  </si>
  <si>
    <t>40 1 00 02040</t>
  </si>
  <si>
    <t>40 1 00 09020</t>
  </si>
  <si>
    <t>40 1 00 02050</t>
  </si>
  <si>
    <t xml:space="preserve">13 </t>
  </si>
  <si>
    <t>40 2 00 25000</t>
  </si>
  <si>
    <t>40 2 00 23000</t>
  </si>
  <si>
    <t>40 2 00 45000</t>
  </si>
  <si>
    <t>40 2 00 44000</t>
  </si>
  <si>
    <t>40 2 00 41000</t>
  </si>
  <si>
    <t>руб.</t>
  </si>
  <si>
    <t>(руб.)</t>
  </si>
  <si>
    <t xml:space="preserve">Взносы по обязательному социальному страхованию на выплаты по оплате труда работников и иные выплаты работникам учреждений    </t>
  </si>
  <si>
    <t>40 2 00 71520</t>
  </si>
  <si>
    <t>Реализация мероприятий, направленных на энергосбережение и повышение энергетической эффективности</t>
  </si>
  <si>
    <t>1 03 02000 01 0000 110</t>
  </si>
  <si>
    <t>Акцизы по подакцизным товарам (продукции), производимым на территории Российской Федерации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</si>
  <si>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</si>
  <si>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</si>
  <si>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</si>
  <si>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</si>
  <si>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</si>
  <si>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119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</si>
  <si>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</si>
  <si>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</si>
  <si>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1 14 00000 00 0000 000</t>
  </si>
  <si>
    <t>ДОХОДЫ ОТ ПРОДАЖИ МАТЕРИАЛЬНЫХ И НЕМАТЕРИАЛЬНЫХ АКТИВОВ</t>
  </si>
  <si>
    <t>831</t>
  </si>
  <si>
    <t>Наименование целевых  программ</t>
  </si>
  <si>
    <t>Рз</t>
  </si>
  <si>
    <t>Код главы</t>
  </si>
  <si>
    <t xml:space="preserve">Национальная безопасность и правоохранительная деятельность </t>
  </si>
  <si>
    <t>Жилищно- коммунальное хозяйство</t>
  </si>
  <si>
    <t>Итого:</t>
  </si>
  <si>
    <t>Муниципальная программа "Совершенствование и развитие автомобильных дорог общего пользования местного значения муниципального бразования Приисковый сельсовет на 2017-2019 год"</t>
  </si>
  <si>
    <t>Строительство, реконструкция и содержание автомобильных дорог</t>
  </si>
  <si>
    <t>Мероприятия направленные на повышение безопасности дорожного движения</t>
  </si>
  <si>
    <t>Мероприятия направленные на модернизацию и капитальный ремонт автомобильных дорог общего пользования</t>
  </si>
  <si>
    <t>15 0 01 03000</t>
  </si>
  <si>
    <t>15 0 01 03100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</si>
  <si>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</si>
  <si>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</si>
  <si>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</si>
  <si>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Центральный аппарат </t>
  </si>
  <si>
    <t xml:space="preserve">Прочая закупка товаров ,работ,услуг для обеспечения государственныз (муниципальных) нужд </t>
  </si>
  <si>
    <t xml:space="preserve">Мобилизационная и вневойсковая подготовка </t>
  </si>
  <si>
    <t xml:space="preserve">Осуществление первичного воинского учета на территориях, где отсутствуют военные комиссариаты </t>
  </si>
  <si>
    <t>Национальная  безопасность и правоохранительная деятельность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</si>
  <si>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</si>
  <si>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 xml:space="preserve">Жилищно- коммунальное хозяйство </t>
  </si>
  <si>
    <t xml:space="preserve">Коммунальное хозяйство    </t>
  </si>
  <si>
    <t>Компенсация выпадающих доходов организациям, представляющим населению услуги теплоснабжения по тарифам, не обеспечивающим возмещение издержек</t>
  </si>
  <si>
    <t>Компенсации выпадающих доходов организациям, представляющим населению услуги водоснабжения по тарифам, не обеспечивающим возмещение издержек</t>
  </si>
  <si>
    <t xml:space="preserve">Благоустройство </t>
  </si>
  <si>
    <t xml:space="preserve">Уличное освещение </t>
  </si>
  <si>
    <t>Обеспечение деятельности подведомственных  учреждений (Сельские дома культуры)</t>
  </si>
  <si>
    <t>Прочая закупка товаров, работ и услуг для обеспечения государственных (муниципальных )нужд</t>
  </si>
  <si>
    <t xml:space="preserve">Социальная политика </t>
  </si>
  <si>
    <t xml:space="preserve">Адресная социальная поддержка  граждан в трудной жизненной ситуации    </t>
  </si>
  <si>
    <t xml:space="preserve">Пособия,компенсации,меры социальной поддержки по публичным нормативным обязательствам </t>
  </si>
  <si>
    <t xml:space="preserve">Физическая культура и спорт </t>
  </si>
  <si>
    <t>244</t>
  </si>
  <si>
    <t>13</t>
  </si>
  <si>
    <t>10</t>
  </si>
  <si>
    <t>12</t>
  </si>
  <si>
    <t>810</t>
  </si>
  <si>
    <t>111</t>
  </si>
  <si>
    <t>112</t>
  </si>
  <si>
    <t>313</t>
  </si>
  <si>
    <t>11</t>
  </si>
  <si>
    <t>1 06 06033 10 0000 110</t>
  </si>
  <si>
    <t>1 06 06030 00 0000 110</t>
  </si>
  <si>
    <t>1 06 06043 10 0000 110</t>
  </si>
  <si>
    <t>1 06 06040 00 0000 110</t>
  </si>
  <si>
    <t xml:space="preserve">Обеспечение деятельности подведомственных учреждений (технический персонал)  </t>
  </si>
  <si>
    <t xml:space="preserve">Социальное  обеспечение населения </t>
  </si>
  <si>
    <t>Всего: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</si>
  <si>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</si>
  <si>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</si>
  <si>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</si>
  <si>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</si>
  <si>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Источники внутреннего финансирования дефицитов бюджетов 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</si>
  <si>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</si>
  <si>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</si>
  <si>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</si>
  <si>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Погашение кредитов, представленных кредитными организациями в валюте Российской Федерации</t>
  </si>
  <si>
    <t>Погашение кредитов, полученных от  кредитных организаций  бюджетами поселений в валюте Российской Федерации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</si>
  <si>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</si>
  <si>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</si>
  <si>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</si>
  <si>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</si>
  <si>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</si>
  <si>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</si>
  <si>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     </t>
  </si>
  <si>
    <t xml:space="preserve">Увеличение прочих остатков средств бюджетов      </t>
  </si>
  <si>
    <t xml:space="preserve">Увеличение прочих остатков денежных средств      бюджетов </t>
  </si>
  <si>
    <t xml:space="preserve">Увеличение прочих остатков денежных  средств бюджетов поселений     </t>
  </si>
  <si>
    <t>2 02 15002 10 0000 151</t>
  </si>
  <si>
    <t>2 02 15002 00 0000 151</t>
  </si>
  <si>
    <t xml:space="preserve">Уменьшение остатков средств бюджетов      </t>
  </si>
  <si>
    <t xml:space="preserve">Уменьшение прочих остатков средств бюджетов      </t>
  </si>
  <si>
    <t xml:space="preserve">Уменьшение прочих остатков денежных средств   бюджетов    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</si>
  <si>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</si>
  <si>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</si>
  <si>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(тыс.руб.)</t>
  </si>
  <si>
    <t>Исполнение судебных актов Российской Федерации и мировых соглашений по возмещению и причинению вреда</t>
  </si>
  <si>
    <t>1 03 00000 00 0000 000</t>
  </si>
  <si>
    <t>НАЛОГИ НА ТОВАРЫ (РАБОТЫ, УСЛУГИ), РЕАЛИЗУЕМЫЕ НА ТЕРРИТОРИИ РОССИЙСКОЙ ФЕДЕРАЦИИ</t>
  </si>
  <si>
    <t>40 1 00 20140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</si>
  <si>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поселений.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</si>
  <si>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</si>
  <si>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</si>
  <si>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НАЛОГОВЫЕ И НЕНАЛОГОВЫЕ ДОХОДЫ</t>
  </si>
  <si>
    <t>Дотации бюджетам сельских поселений на выравнивание  бюджетной обеспеченности</t>
  </si>
  <si>
    <t>16 0 01 00000</t>
  </si>
  <si>
    <t>16 0 00 00000</t>
  </si>
  <si>
    <t>17 0 00 00000</t>
  </si>
  <si>
    <t>17 0 01 00000</t>
  </si>
  <si>
    <t xml:space="preserve">Физическая культура </t>
  </si>
  <si>
    <r>
  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осуществляются в соответствии со статьями        227 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 Налогового кодекса Российской  Федерации</t>
    </r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</si>
  <si>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</si>
  <si>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</si>
  <si>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</si>
  <si>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</si>
  <si>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главы</t>
  </si>
  <si>
    <t>014 01 02 00 00 00 0000 700</t>
  </si>
  <si>
    <t>014 01 02 00 00 10 0000 710</t>
  </si>
  <si>
    <t>014 01 02 00 00 10 0000 810</t>
  </si>
  <si>
    <t>014 01 03 01 00 10 0000 710</t>
  </si>
  <si>
    <t>014 01 03 01 00 10 0000 810</t>
  </si>
  <si>
    <t>014 01 05 00 00 00 0000 000</t>
  </si>
  <si>
    <t>014 01 05 00 00 00 0000 500</t>
  </si>
  <si>
    <t>014 01 05 02 00 00 0000 500</t>
  </si>
  <si>
    <t>014 01 05 02 01 00 0000 510</t>
  </si>
  <si>
    <t>014 01 05 02 01 10 0000 510</t>
  </si>
  <si>
    <t>014 01 05 00 00 00 0000 600</t>
  </si>
  <si>
    <t>014 01 05 02 00 00 0000 600</t>
  </si>
  <si>
    <t>014 01 05 02 01 00 0000 610</t>
  </si>
  <si>
    <t>014 01 05 02 01 10 0000 610</t>
  </si>
  <si>
    <t xml:space="preserve">014 01 00 00 00 00 0000 000 </t>
  </si>
  <si>
    <t xml:space="preserve">014 01 02 00 00 00 0000 000 </t>
  </si>
  <si>
    <t xml:space="preserve">014 01 02 00 00 00 0000 800     </t>
  </si>
  <si>
    <t xml:space="preserve">014 01 03 01 00 00 0000 000 </t>
  </si>
  <si>
    <t>014 01 03 01 00 00 0000 700</t>
  </si>
  <si>
    <t>014 01 03 01 00 00 0000 800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</si>
  <si>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</si>
  <si>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</si>
  <si>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</si>
  <si>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</si>
  <si>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</si>
  <si>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</si>
  <si>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</si>
  <si>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</si>
  <si>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</si>
  <si>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</si>
  <si>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</si>
  <si>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</si>
  <si>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</si>
  <si>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</si>
  <si>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</si>
  <si>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</si>
  <si>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</si>
  <si>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1 16 00000 00 0000 000</t>
  </si>
  <si>
    <t>Штрафы, санкции, возмещение ущерба</t>
  </si>
  <si>
    <t>014</t>
  </si>
  <si>
    <t>Непрограммные расходы в сфере установленных функций органов местного самоуправления, муниципальных учреждений Устинкинского сельсовета</t>
  </si>
  <si>
    <t>Обеспечение деятельности органов местного самоуправления, муниципальных учреждений муниципального образования Устинкинский сельсовет</t>
  </si>
  <si>
    <t>12 1 01 05000</t>
  </si>
  <si>
    <t>Мероприятия, направленные на развитие муниципальной службы</t>
  </si>
  <si>
    <t>Непрограммные расходы в сфере установленных функций органов местного самоуправления,муниципальных учреждений Устинкинского сельсовета</t>
  </si>
  <si>
    <t>Обеспечение деятельности органов местного самоуправления , муниципальных учреждений муниципального образования Устинкинский сельсовет</t>
  </si>
  <si>
    <t>Мероприятия, направленные на обеспечение противопожарной безопасности на территории муниципального образования Устинкинский сельсовет</t>
  </si>
  <si>
    <t xml:space="preserve">Дорожное хозяйство </t>
  </si>
  <si>
    <t>11 0 01 03000</t>
  </si>
  <si>
    <t>15 0 01 02000</t>
  </si>
  <si>
    <t>Мероприятия, направленные на повышение безопасности дорожного движения на территории Устинкинского сельсовета</t>
  </si>
  <si>
    <t>Непрграммные расходы в сфере установленных функций органов местного самоуправления, муниципальных учреждений Устинкинского сельсовета</t>
  </si>
  <si>
    <t>Мероприятия по подготовке и оформлению правоустанавливающей документации на автомобильные дороги муниципального значения</t>
  </si>
  <si>
    <t>Программа "Комплексного развития системы коммунальной инфраструктуры Устинкинского сельсовета на 2017-2021гг и на перспективу до 2026г"</t>
  </si>
  <si>
    <t xml:space="preserve">Обеспечение развития коммунальных систем и объектов в соответствии с потребностями жилищного и промышленного хозяйства, повышение качества производимых для потребителей коммунальных услуг </t>
  </si>
  <si>
    <t>17 0 01 01000</t>
  </si>
  <si>
    <t>Мероприятия по капитальному ремонту основного и вспомогательного оборудования котельной с Устинкино</t>
  </si>
  <si>
    <t>Обеспечение энергоэффективности энергосбережения на объектах муниципальной собственности</t>
  </si>
  <si>
    <t>13 0 01 01000</t>
  </si>
  <si>
    <t>22 0 00 00000</t>
  </si>
  <si>
    <t>22 0 01 00000</t>
  </si>
  <si>
    <t>22 0 01 01000</t>
  </si>
  <si>
    <t>Обеспечение деятельности органов местного самоуправления ,муниципальных учреждений муниципального образования Устинкинский сельсовет</t>
  </si>
  <si>
    <t xml:space="preserve">Обеспечение деятельности подведомственных учреждений ( технический персонал)  </t>
  </si>
  <si>
    <t>Муниципальная программа «Адресная социальная  поддержка нетрудоспособного населения и семей с детьми в муниципальном образовании Устинкинский сельсовет на  2019 - 2021 годы"</t>
  </si>
  <si>
    <t>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 населенных пунктах, поселках городского типа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</si>
  <si>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</si>
  <si>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Иные выплаты персоналу учреждения, за исключением фонда оплаты труда</t>
  </si>
  <si>
    <t>100</t>
  </si>
  <si>
    <t xml:space="preserve">Доплаты к пенсиям муниципальных служащих муниципального образования Устинкинский сельсовет </t>
  </si>
  <si>
    <t>Обеспечение развития отрасли физической культуры и спорта</t>
  </si>
  <si>
    <t>Обеспечение деятельности  органов местного самоуправления , муниципальных учреждений муниципального образования Устинкинский сельсовет</t>
  </si>
  <si>
    <t>Глава  муниципального образования Устинкинский сельсовет</t>
  </si>
  <si>
    <t>Непрограммные расходы в сфере установленных функций органов местного самоуправления,муниципальных учреждений Устинкинский сельсовета</t>
  </si>
  <si>
    <t xml:space="preserve">    014</t>
  </si>
  <si>
    <t>16 0 01 06000</t>
  </si>
  <si>
    <t>16 0 01 06100</t>
  </si>
  <si>
    <t>Дорожное хозяйство</t>
  </si>
  <si>
    <t>Мероприятия по передаче полномочий в сфере решения вопросов градостроительной деятельности</t>
  </si>
  <si>
    <t>10 0 01 04000</t>
  </si>
  <si>
    <t>Обеспечение профилактики безнадзорности и правонарушений несовершеннолетних</t>
  </si>
  <si>
    <t>12 0 01 05000</t>
  </si>
  <si>
    <t>Администрация Устинкинского сельсовета Орджоникидзевского  района  Республики  Хакасия</t>
  </si>
  <si>
    <t xml:space="preserve">Мероприятия, направленные на энергосбережение и повышение энергетической эффективности </t>
  </si>
  <si>
    <t>Мероприятия направленные на повышение безопасности дорожного движения на территории Устинкинского сельсовета</t>
  </si>
  <si>
    <t>Социальная политика</t>
  </si>
  <si>
    <t>2 02 29999 10 0000 150</t>
  </si>
  <si>
    <t>2 02 35118 10 0000 150</t>
  </si>
  <si>
    <t>2 02 35250 10 0000 150</t>
  </si>
  <si>
    <t>2 02 40014 10 0000 150</t>
  </si>
  <si>
    <t>2 02 49999 10 0000 150</t>
  </si>
  <si>
    <t>Программа комплексного развития системы коммунальной инфраструктурыУстинкинского сельсовета на 2017-2021гг и на перспективу до 2026г</t>
  </si>
  <si>
    <t>1 03 02231 01 0000 110</t>
  </si>
  <si>
    <t>1 03 02241 01 0000 110</t>
  </si>
  <si>
    <t>1 03 02251 01 0000 110</t>
  </si>
  <si>
    <t>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</si>
  <si>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</si>
  <si>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</si>
  <si>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</si>
  <si>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</si>
  <si>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2 02 10000 00 0000 150</t>
  </si>
  <si>
    <t>2 02 30000 00 0000 150</t>
  </si>
  <si>
    <t>2 02 35118 00 0000 150</t>
  </si>
  <si>
    <t>2 02 35250 00 0000 150</t>
  </si>
  <si>
    <t>2 02 40000 00 0000 150</t>
  </si>
  <si>
    <t>2 02 40014 00 0000 150</t>
  </si>
  <si>
    <t>2 02 49999 00 0000 150</t>
  </si>
  <si>
    <t>на 2022 год</t>
  </si>
  <si>
    <t>2 02 30024 10 000 150</t>
  </si>
  <si>
    <t>Субвенции на осуществление полномочий по определению перечня должностных лиц, уполномоченных составлять протоколы об административных нарушениях</t>
  </si>
  <si>
    <t>Сумма доходов на 2022 год</t>
  </si>
  <si>
    <t>40 1 00 70230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</si>
  <si>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</si>
  <si>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расходов на 2022 год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</si>
  <si>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</si>
  <si>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</si>
  <si>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21 0 00 00000</t>
  </si>
  <si>
    <t>Муниципальная программа "Противодействие экстремизму и профилактика терроризма на территории Устинкинского сельсовета на 2021-2025 годы"</t>
  </si>
  <si>
    <t xml:space="preserve">Мероприятия, направленные на противодействие экстремизму и профилактику терроризма на территории Устинкинского сельсовета </t>
  </si>
  <si>
    <t>Муниципальная программа «Энергосбережение и повышение энергоэффективности на территории Устинкинского сельсовета на 2021-2023 и на период по 2025 год»</t>
  </si>
  <si>
    <t>23 0 01 70000</t>
  </si>
  <si>
    <t>Мероприятия по совершенствованию системы комплексного благоустройства муниципального образования Устинкинский сельсовет</t>
  </si>
  <si>
    <t>Муниципальная программа "Развитие культуры на территории муниципального образования Устинкинский сельсвет на 2021-2023 г."</t>
  </si>
  <si>
    <t>Повышение доступности, качества, объема и разнообразия в сфере культуры и искусства; развитие учреждения культуры и его модернизация</t>
  </si>
  <si>
    <t>Мероприятия по организации и проведению культурно-массовых мероприятий и материально-техническому обеспечению деятельности учреждений культуры поселения</t>
  </si>
  <si>
    <t>21 0 01 00000</t>
  </si>
  <si>
    <t>21 0 01 12000</t>
  </si>
  <si>
    <t>Муниципальная программа «Энергосбережение и повышение энергоэффективности на территории Устинкинского сельсовета  на 2021-2023 годы и на период до 2025 года"</t>
  </si>
  <si>
    <t>Мероприятия, направленные на противодействие экстремизму и профилактику терроризма на территории Устинкинского сельсовета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</si>
  <si>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Устинкинский сельсовет на 2020-2022 годы"</t>
  </si>
  <si>
    <t>Мероприятия по ремонту, содержанию и благоустройству памятников ВОВ</t>
  </si>
  <si>
    <t>24 0 00 00000</t>
  </si>
  <si>
    <t>24 0 01 70000</t>
  </si>
  <si>
    <t>Источники  финансирования дефицита местного бюджета муниципального образования Устинкинский  сельсовет на 2022 год</t>
  </si>
  <si>
    <t xml:space="preserve">Доходы местного бюджета муниципального образования
Устинкинский сельсовет  на  2022 год
</t>
  </si>
  <si>
    <t>2 02 16001 00 0000 150</t>
  </si>
  <si>
    <t>2 02 16001 10 0000 150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</si>
  <si>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   муниципального образования Устинкинский  сельсовет на 2022 год </t>
  </si>
  <si>
    <t>2022год</t>
  </si>
  <si>
    <t xml:space="preserve">Защита населения и территории от чрезвычайных ситуаций природного и техногенного характера,  пожарная безопасность </t>
  </si>
  <si>
    <t>Муниципальная программа «Профилактика безнадзорности и правонарушений несовершеннолетних на территории Устинкинского сельсовета »</t>
  </si>
  <si>
    <t>Муниципальная программа "Комплексного развития сельских территорий"</t>
  </si>
  <si>
    <t>Другие вопросы в области культуры, кинематографии</t>
  </si>
  <si>
    <t xml:space="preserve">Обеспечение деятельности подведомственных учреждений (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  </t>
  </si>
  <si>
    <t>Муниципальная программа «Развитие муниципальной службы в Администрации Устинкинского сельсовета »</t>
  </si>
  <si>
    <t>Муниципальная программа "По вопросам обеспечения пожарной безопасности на территории муниципального образования Устинкинский сельсовет "</t>
  </si>
  <si>
    <t>Муниципальная целевая программа комплексного развития транспортной инфраструктуры Устинкинского сельсовета на 2020-2029 годы"</t>
  </si>
  <si>
    <t>Муниципальная программа «Адресная социальная  поддержка нетрудоспособного населения и семей с детьми в муниципальном образовании Устинкинский сельсовет "</t>
  </si>
  <si>
    <t>Муниципальная программа «Развитие физической культуры и массового спорта на территории Устинкинского сельсовета »</t>
  </si>
  <si>
    <t xml:space="preserve">Ведомственная структура расходов местного бюджета 
муниципального образования  Устинкинский сельсовет  на 2022 год
</t>
  </si>
  <si>
    <t xml:space="preserve">Перечень
муниципальных целевых программ, предусмотренных к финансированию из местного бюджета муниципального образования
Устинкинский сельсовет на 2022 год
</t>
  </si>
  <si>
    <t>Расходов на 2022 год</t>
  </si>
  <si>
    <t>Муниципальная программа «Профилактика безнадзорности и правонарушений несовершеннолетних на территории Устинкинского сельсовета "</t>
  </si>
  <si>
    <t>Муниципальная программа «Комплексного развития транспортной инфраструктуры Устинкинского сельсовета на 2020-2029 годы"</t>
  </si>
  <si>
    <t>Муниципальная программа "Адресная социальная поддержка нетрудоспособного населения и семей с детьми в муниципальном образовании Устинкинский сельсовет"</t>
  </si>
  <si>
    <t>Муниципальная программа "Противодействие экстремизму и профилактика терроризма на территории Устинкинского сельсовета"</t>
  </si>
  <si>
    <t>Муниципальная программа "Комплексное развитие сельских территорий"</t>
  </si>
  <si>
    <t>202 19999 10 0000 150</t>
  </si>
  <si>
    <t>Прочие дотации бюджетам сельских поселений</t>
  </si>
  <si>
    <t>2 02 29999 00 0000 000</t>
  </si>
  <si>
    <t>2 02 29999 00 0000 150</t>
  </si>
  <si>
    <t>40 1 00 S1250</t>
  </si>
  <si>
    <t>40 1 00 S1260</t>
  </si>
  <si>
    <t>Мероприятия направленные на поддержку подразделений добровольной пожарной охраны</t>
  </si>
  <si>
    <t>Мероприятия на обеспечение первичных мер пожарной безопасности</t>
  </si>
  <si>
    <t>15 0 01 S1140</t>
  </si>
  <si>
    <t>Мероприятия по капитальному ремонту автомобильных дорог общего пользования местного значения городских округов и поселений, малых и отдаленных сел Республики Хакасия, а также на капитальный ремонт, ремонт искусственных сооружений протяженностью 100 метров и более (в том числе на разработку проектной документации) на 2022 год</t>
  </si>
  <si>
    <t>40 1 00 09050</t>
  </si>
  <si>
    <t>40 1 00 S3370</t>
  </si>
  <si>
    <t>Мероприятия направленные на подготовку документов территориального планирования и правил землепользования и застройки на 2022 год</t>
  </si>
  <si>
    <t>13 0 01 S1520</t>
  </si>
  <si>
    <t>Мероприятия, направленные на энергосбережение и повышение энергетической эффективности на 2022 год</t>
  </si>
  <si>
    <t>40 1 00 S3450</t>
  </si>
  <si>
    <t>Мероприятия по обеспечению услугами связи в части предоставления широкополосного доступа к сети "Интернет" социально значимых объектов муниципальных образований на 2022 год</t>
  </si>
  <si>
    <t>Другие вопросы в области жилищно-коммунального хозяйства</t>
  </si>
  <si>
    <t>Субвенции бюджетам на осуществление  первичного воинского учета органами местного самоуправления поселений, муниципальных и гордских округов</t>
  </si>
  <si>
    <t>Субвенции бюджетам сельских поселений  на осуществление  первичного воинского учета  органами местного самоуправления поселений, муниципальных и гордских округов</t>
  </si>
  <si>
    <t>"</t>
  </si>
  <si>
    <t>21 0 00 12000</t>
  </si>
  <si>
    <t>23 0 00 00000</t>
  </si>
  <si>
    <t>Противодействие терроризму и экстремизму и защита жизни граждан, проживающих на территории Устинкинского сельсовета от террористических и экстремистских актов</t>
  </si>
  <si>
    <t>Совершенствование и повышение эффективности муниципальной службы</t>
  </si>
  <si>
    <t>12 0 01 00000</t>
  </si>
  <si>
    <t xml:space="preserve">Строительство, реконструкция и капитальный ремонт памятников </t>
  </si>
  <si>
    <t>23 0 01 00000</t>
  </si>
  <si>
    <t>24 0 01 00000</t>
  </si>
  <si>
    <t>Сохранение численности населения в сельской местности</t>
  </si>
  <si>
    <t xml:space="preserve">Приложение 1
                                                        к решению Совета  депутатов     Устинкинского  сельсовета      «О   бюджете муниципального образования Устинкинский  сельсовет Орджоникидзевского района
Республики Хакасия  на  2022 год
и на плановый период 2023 и 2024годов»
от  20 сентября 2022г. №                                                                                                                                                                         "Приложение  4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2022 год
и на плановый период 2023 и 2024 годов»
от 28 декабря 2021 года №36          
</t>
  </si>
  <si>
    <t xml:space="preserve">Приложение 2
                                                        к решению Совета  депутатов     Устинкинского  сельсовета      «О   бюджете муниципального образования Устинкинский  сельсовет Орджоникидзевского района
Республики Хакасия  на  2022 год
и на плановый период 2023 и 2024годов»
от  20 сентября 2022г. №                                                                                                                                                                         "Приложение  4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2022 год
и на плановый период 2023 и 2024 годов»
от 28 декабря 2021 года №36          
</t>
  </si>
  <si>
    <t xml:space="preserve">Приложение  3
                                                        к решению Совета  депутатов     Устинкинского  сельсовета      «О   бюджете муниципального образования Устинкинский  сельсовет Орджоникидзевского района
Республики Хакасия  на  2022 год
и на плановый период 2023 и 2024 годов»
от  20  сентября 2022г. №                                                                                                           "Приложение  9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2022 год
и на плановый период 2023 и 2024 годов»
от 28  декабря 2021 года №36          
</t>
  </si>
  <si>
    <t>18 0 01 71200</t>
  </si>
  <si>
    <t>Мероприятия по капитальному ремонту водонапорной башни д.Костино</t>
  </si>
  <si>
    <t xml:space="preserve">                                                                                  Приложение  4
                                                        к решению Совета  депутатов     Устинкинского  сельсовета      «О   бюджете муниципального образования Устинкинский  сельсовет Орджоникидзевского района
Республики Хакасия  на  2022 год
и на плановый период 2023 и 2024   годов»
от  20  сентября 2022г. №                                              " Приложение  11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2022 год
и на плановый период 2023 и 2024 годов»
от 28   декабря 2021 года №36         
</t>
  </si>
  <si>
    <t xml:space="preserve">                                                                                                         Приложение  5
                                                        к решению Совета  депутатов     Устинкинского  сельсовета      «О   бюджете муниципального образования Устинкинский  сельсовет Орджоникидзевского района
Республики Хакасия  на  2022 год
и на плановый период 2023 и 2024годов»
от  20  сентября 2022г. №                                                                    "Приложение  13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2022 год
и на плановый период 2023 и 2024 годов»
от 28  декабря 2021 года №36         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</si>
</sst>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5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3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3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b/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2" fillId="33" borderId="1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4" fontId="11" fillId="34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49" fontId="4" fillId="35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14" fillId="35" borderId="10" xfId="0" applyNumberFormat="1" applyFont="1" applyFill="1" applyBorder="1" applyAlignment="1">
      <alignment horizontal="left" vertical="top" wrapText="1"/>
    </xf>
    <xf numFmtId="0" fontId="14" fillId="35" borderId="10" xfId="0" applyFont="1" applyFill="1" applyBorder="1" applyAlignment="1">
      <alignment horizontal="left" vertical="top" wrapText="1"/>
    </xf>
    <xf numFmtId="4" fontId="14" fillId="35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1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justify" vertical="top" wrapText="1"/>
    </xf>
    <xf numFmtId="4" fontId="4" fillId="34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left" vertical="top" wrapText="1"/>
    </xf>
    <xf numFmtId="49" fontId="3" fillId="34" borderId="10" xfId="0" applyNumberFormat="1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49" fontId="14" fillId="35" borderId="10" xfId="0" applyNumberFormat="1" applyFont="1" applyFill="1" applyBorder="1" applyAlignment="1">
      <alignment vertical="top" wrapText="1"/>
    </xf>
    <xf numFmtId="0" fontId="19" fillId="33" borderId="10" xfId="0" applyFont="1" applyFill="1" applyBorder="1" applyAlignment="1">
      <alignment horizontal="justify" vertical="top" wrapText="1"/>
    </xf>
    <xf numFmtId="0" fontId="19" fillId="33" borderId="1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4" fontId="21" fillId="35" borderId="0" xfId="0" applyNumberFormat="1" applyFont="1" applyFill="1" applyBorder="1" applyAlignment="1">
      <alignment horizontal="center" vertical="top" wrapText="1"/>
    </xf>
    <xf numFmtId="4" fontId="3" fillId="35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4" fontId="3" fillId="34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vertical="top"/>
    </xf>
    <xf numFmtId="49" fontId="7" fillId="0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49" fontId="7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19" fillId="0" borderId="10" xfId="0" applyFont="1" applyBorder="1" applyAlignment="1">
      <alignment horizontal="left" vertical="center" wrapText="1"/>
    </xf>
    <xf numFmtId="0" fontId="6" fillId="0" borderId="12" xfId="53" applyFont="1" applyFill="1" applyBorder="1" applyAlignment="1">
      <alignment horizontal="justify" vertical="top" wrapText="1"/>
      <protection/>
    </xf>
    <xf numFmtId="49" fontId="7" fillId="0" borderId="12" xfId="53" applyNumberFormat="1" applyFont="1" applyFill="1" applyBorder="1" applyAlignment="1">
      <alignment wrapText="1"/>
      <protection/>
    </xf>
    <xf numFmtId="0" fontId="2" fillId="0" borderId="13" xfId="53" applyFont="1" applyFill="1" applyBorder="1" applyAlignment="1">
      <alignment horizontal="left" vertical="top" wrapText="1"/>
      <protection/>
    </xf>
    <xf numFmtId="0" fontId="4" fillId="0" borderId="13" xfId="53" applyFont="1" applyFill="1" applyBorder="1" applyAlignment="1">
      <alignment horizontal="left" vertical="top" wrapText="1"/>
      <protection/>
    </xf>
    <xf numFmtId="49" fontId="3" fillId="0" borderId="10" xfId="0" applyNumberFormat="1" applyFont="1" applyBorder="1" applyAlignment="1">
      <alignment horizontal="center" vertical="top"/>
    </xf>
    <xf numFmtId="49" fontId="0" fillId="34" borderId="10" xfId="0" applyNumberForma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top" wrapText="1"/>
      <protection/>
    </xf>
    <xf numFmtId="0" fontId="4" fillId="34" borderId="10" xfId="53" applyFont="1" applyFill="1" applyBorder="1" applyAlignment="1">
      <alignment horizontal="center" vertical="top" wrapText="1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49" fontId="5" fillId="34" borderId="10" xfId="53" applyNumberFormat="1" applyFont="1" applyFill="1" applyBorder="1" applyAlignment="1">
      <alignment wrapText="1"/>
      <protection/>
    </xf>
    <xf numFmtId="49" fontId="2" fillId="34" borderId="10" xfId="53" applyNumberFormat="1" applyFont="1" applyFill="1" applyBorder="1" applyAlignment="1">
      <alignment horizontal="center" vertical="top" wrapText="1"/>
      <protection/>
    </xf>
    <xf numFmtId="49" fontId="4" fillId="34" borderId="10" xfId="53" applyNumberFormat="1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49" fontId="3" fillId="0" borderId="10" xfId="53" applyNumberFormat="1" applyFont="1" applyFill="1" applyBorder="1" applyAlignment="1">
      <alignment horizontal="center" vertical="top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49" fontId="5" fillId="0" borderId="10" xfId="53" applyNumberFormat="1" applyFont="1" applyFill="1" applyBorder="1" applyAlignment="1">
      <alignment horizontal="center" vertical="top" wrapText="1"/>
      <protection/>
    </xf>
    <xf numFmtId="0" fontId="5" fillId="34" borderId="10" xfId="53" applyFont="1" applyFill="1" applyBorder="1" applyAlignment="1">
      <alignment wrapText="1"/>
      <protection/>
    </xf>
    <xf numFmtId="0" fontId="6" fillId="0" borderId="10" xfId="53" applyFont="1" applyFill="1" applyBorder="1" applyAlignment="1">
      <alignment horizontal="justify" vertical="top" wrapText="1"/>
      <protection/>
    </xf>
    <xf numFmtId="0" fontId="4" fillId="0" borderId="10" xfId="53" applyFont="1" applyFill="1" applyBorder="1" applyAlignment="1">
      <alignment vertical="top" wrapText="1"/>
      <protection/>
    </xf>
    <xf numFmtId="0" fontId="2" fillId="0" borderId="10" xfId="0" applyFont="1" applyFill="1" applyBorder="1" applyAlignment="1">
      <alignment vertical="top" wrapText="1"/>
    </xf>
    <xf numFmtId="0" fontId="7" fillId="36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37" borderId="10" xfId="0" applyFont="1" applyFill="1" applyBorder="1" applyAlignment="1">
      <alignment horizontal="left" vertical="top" wrapText="1"/>
    </xf>
    <xf numFmtId="4" fontId="2" fillId="38" borderId="10" xfId="53" applyNumberFormat="1" applyFont="1" applyFill="1" applyBorder="1" applyAlignment="1">
      <alignment horizontal="center" vertical="top" wrapText="1"/>
      <protection/>
    </xf>
    <xf numFmtId="49" fontId="5" fillId="37" borderId="10" xfId="53" applyNumberFormat="1" applyFont="1" applyFill="1" applyBorder="1" applyAlignment="1">
      <alignment horizontal="center" vertical="top" wrapText="1"/>
      <protection/>
    </xf>
    <xf numFmtId="4" fontId="5" fillId="37" borderId="10" xfId="53" applyNumberFormat="1" applyFont="1" applyFill="1" applyBorder="1" applyAlignment="1">
      <alignment horizontal="center" vertical="top" wrapText="1"/>
      <protection/>
    </xf>
    <xf numFmtId="4" fontId="4" fillId="34" borderId="10" xfId="53" applyNumberFormat="1" applyFont="1" applyFill="1" applyBorder="1" applyAlignment="1">
      <alignment horizontal="center" vertical="top" wrapText="1"/>
      <protection/>
    </xf>
    <xf numFmtId="49" fontId="5" fillId="37" borderId="10" xfId="0" applyNumberFormat="1" applyFont="1" applyFill="1" applyBorder="1" applyAlignment="1">
      <alignment vertical="top" wrapText="1"/>
    </xf>
    <xf numFmtId="4" fontId="2" fillId="0" borderId="10" xfId="53" applyNumberFormat="1" applyFont="1" applyFill="1" applyBorder="1" applyAlignment="1">
      <alignment horizontal="center" vertical="top" wrapText="1"/>
      <protection/>
    </xf>
    <xf numFmtId="172" fontId="4" fillId="0" borderId="10" xfId="53" applyNumberFormat="1" applyFont="1" applyFill="1" applyBorder="1" applyAlignment="1">
      <alignment horizontal="center" vertical="top" wrapText="1"/>
      <protection/>
    </xf>
    <xf numFmtId="49" fontId="12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4" fillId="35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0" borderId="13" xfId="53" applyFont="1" applyFill="1" applyBorder="1" applyAlignment="1">
      <alignment horizontal="center" vertical="top" wrapText="1"/>
      <protection/>
    </xf>
    <xf numFmtId="0" fontId="2" fillId="0" borderId="13" xfId="53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" fontId="2" fillId="37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4" fontId="23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top" wrapText="1"/>
    </xf>
    <xf numFmtId="4" fontId="6" fillId="0" borderId="17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172" fontId="3" fillId="0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4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8" xfId="0" applyFont="1" applyFill="1" applyBorder="1" applyAlignment="1">
      <alignment horizontal="justify" vertical="top" wrapText="1"/>
    </xf>
    <xf numFmtId="4" fontId="4" fillId="39" borderId="10" xfId="0" applyNumberFormat="1" applyFont="1" applyFill="1" applyBorder="1" applyAlignment="1">
      <alignment horizontal="center" vertical="top" wrapText="1"/>
    </xf>
    <xf numFmtId="0" fontId="7" fillId="0" borderId="12" xfId="53" applyFont="1" applyFill="1" applyBorder="1" applyAlignment="1">
      <alignment horizontal="justify" vertical="top" wrapText="1"/>
      <protection/>
    </xf>
    <xf numFmtId="49" fontId="3" fillId="39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6" fillId="0" borderId="18" xfId="0" applyFont="1" applyFill="1" applyBorder="1" applyAlignment="1">
      <alignment horizontal="justify" vertical="top" wrapText="1"/>
    </xf>
    <xf numFmtId="49" fontId="5" fillId="37" borderId="12" xfId="53" applyNumberFormat="1" applyFont="1" applyFill="1" applyBorder="1" applyAlignment="1">
      <alignment wrapText="1"/>
      <protection/>
    </xf>
    <xf numFmtId="0" fontId="3" fillId="37" borderId="10" xfId="53" applyFont="1" applyFill="1" applyBorder="1" applyAlignment="1">
      <alignment horizontal="center" vertical="top" wrapText="1"/>
      <protection/>
    </xf>
    <xf numFmtId="49" fontId="3" fillId="37" borderId="10" xfId="53" applyNumberFormat="1" applyFont="1" applyFill="1" applyBorder="1" applyAlignment="1">
      <alignment horizontal="center" vertical="top" wrapText="1"/>
      <protection/>
    </xf>
    <xf numFmtId="4" fontId="2" fillId="37" borderId="10" xfId="53" applyNumberFormat="1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NumberFormat="1" applyFont="1" applyAlignment="1">
      <alignment wrapText="1"/>
    </xf>
    <xf numFmtId="49" fontId="4" fillId="37" borderId="10" xfId="0" applyNumberFormat="1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vertical="top" wrapText="1"/>
    </xf>
    <xf numFmtId="0" fontId="7" fillId="37" borderId="10" xfId="0" applyFont="1" applyFill="1" applyBorder="1" applyAlignment="1">
      <alignment horizontal="left" vertical="top" wrapText="1"/>
    </xf>
    <xf numFmtId="0" fontId="7" fillId="37" borderId="10" xfId="53" applyFont="1" applyFill="1" applyBorder="1" applyAlignment="1">
      <alignment vertical="top" wrapText="1"/>
      <protection/>
    </xf>
    <xf numFmtId="0" fontId="5" fillId="37" borderId="10" xfId="53" applyFont="1" applyFill="1" applyBorder="1" applyAlignment="1">
      <alignment horizontal="center" vertical="top" wrapText="1"/>
      <protection/>
    </xf>
    <xf numFmtId="4" fontId="4" fillId="37" borderId="10" xfId="53" applyNumberFormat="1" applyFont="1" applyFill="1" applyBorder="1" applyAlignment="1">
      <alignment horizontal="center" vertical="top" wrapText="1"/>
      <protection/>
    </xf>
    <xf numFmtId="3" fontId="3" fillId="0" borderId="10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/>
    </xf>
    <xf numFmtId="49" fontId="2" fillId="39" borderId="10" xfId="0" applyNumberFormat="1" applyFont="1" applyFill="1" applyBorder="1" applyAlignment="1">
      <alignment horizontal="left" vertical="top" wrapText="1"/>
    </xf>
    <xf numFmtId="49" fontId="4" fillId="39" borderId="10" xfId="0" applyNumberFormat="1" applyFont="1" applyFill="1" applyBorder="1" applyAlignment="1">
      <alignment horizontal="left" vertical="top" wrapText="1"/>
    </xf>
    <xf numFmtId="49" fontId="4" fillId="39" borderId="10" xfId="0" applyNumberFormat="1" applyFont="1" applyFill="1" applyBorder="1" applyAlignment="1">
      <alignment horizontal="center" vertical="top" wrapText="1"/>
    </xf>
    <xf numFmtId="0" fontId="11" fillId="39" borderId="10" xfId="0" applyFont="1" applyFill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center" vertical="top"/>
    </xf>
    <xf numFmtId="49" fontId="4" fillId="36" borderId="10" xfId="0" applyNumberFormat="1" applyFont="1" applyFill="1" applyBorder="1" applyAlignment="1">
      <alignment horizontal="left" vertical="top" wrapText="1"/>
    </xf>
    <xf numFmtId="49" fontId="2" fillId="36" borderId="10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6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172" fontId="6" fillId="0" borderId="1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8" xfId="53" applyFont="1" applyFill="1" applyBorder="1" applyAlignment="1">
      <alignment horizontal="justify" vertical="top" wrapText="1"/>
      <protection/>
    </xf>
    <xf numFmtId="0" fontId="7" fillId="0" borderId="18" xfId="53" applyFont="1" applyFill="1" applyBorder="1" applyAlignment="1">
      <alignment horizontal="justify" vertical="top" wrapText="1"/>
      <protection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6"/>
  <sheetViews>
    <sheetView view="pageBreakPreview" zoomScaleSheetLayoutView="100" zoomScalePageLayoutView="0" workbookViewId="0" topLeftCell="A19">
      <selection activeCell="D24" sqref="D24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</cols>
  <sheetData>
    <row r="1" spans="1:5" ht="275.25" customHeight="1">
      <c r="A1" s="209" t="s">
        <v>454</v>
      </c>
      <c r="B1" s="209"/>
      <c r="C1" s="209"/>
      <c r="D1" s="209"/>
      <c r="E1" s="2"/>
    </row>
    <row r="2" spans="1:3" ht="32.25" customHeight="1">
      <c r="A2" s="208" t="s">
        <v>400</v>
      </c>
      <c r="B2" s="208"/>
      <c r="C2" s="208"/>
    </row>
    <row r="3" ht="15">
      <c r="C3" s="166" t="s">
        <v>153</v>
      </c>
    </row>
    <row r="4" spans="1:3" ht="15.75" customHeight="1">
      <c r="A4" s="206" t="s">
        <v>220</v>
      </c>
      <c r="B4" s="206" t="s">
        <v>221</v>
      </c>
      <c r="C4" s="154" t="s">
        <v>222</v>
      </c>
    </row>
    <row r="5" spans="1:3" ht="17.25" customHeight="1">
      <c r="A5" s="206"/>
      <c r="B5" s="206"/>
      <c r="C5" s="154" t="s">
        <v>374</v>
      </c>
    </row>
    <row r="6" spans="1:3" ht="47.25" customHeight="1">
      <c r="A6" s="156" t="s">
        <v>281</v>
      </c>
      <c r="B6" s="156" t="s">
        <v>223</v>
      </c>
      <c r="C6" s="67" t="s">
        <v>219</v>
      </c>
    </row>
    <row r="7" spans="1:3" ht="43.5" customHeight="1">
      <c r="A7" s="156" t="s">
        <v>282</v>
      </c>
      <c r="B7" s="156" t="s">
        <v>224</v>
      </c>
      <c r="C7" s="67" t="s">
        <v>219</v>
      </c>
    </row>
    <row r="8" spans="1:3" ht="49.5" customHeight="1">
      <c r="A8" s="156" t="s">
        <v>267</v>
      </c>
      <c r="B8" s="156" t="s">
        <v>225</v>
      </c>
      <c r="C8" s="67" t="s">
        <v>219</v>
      </c>
    </row>
    <row r="9" spans="1:3" ht="48" customHeight="1">
      <c r="A9" s="157" t="s">
        <v>268</v>
      </c>
      <c r="B9" s="157" t="s">
        <v>226</v>
      </c>
      <c r="C9" s="68" t="s">
        <v>219</v>
      </c>
    </row>
    <row r="10" spans="1:3" ht="60.75" customHeight="1">
      <c r="A10" s="156" t="s">
        <v>283</v>
      </c>
      <c r="B10" s="156" t="s">
        <v>227</v>
      </c>
      <c r="C10" s="67" t="s">
        <v>219</v>
      </c>
    </row>
    <row r="11" spans="1:3" ht="63.75" customHeight="1">
      <c r="A11" s="157" t="s">
        <v>269</v>
      </c>
      <c r="B11" s="157" t="s">
        <v>228</v>
      </c>
      <c r="C11" s="68" t="s">
        <v>219</v>
      </c>
    </row>
    <row r="12" spans="1:3" ht="47.25" customHeight="1">
      <c r="A12" s="156" t="s">
        <v>284</v>
      </c>
      <c r="B12" s="156" t="s">
        <v>229</v>
      </c>
      <c r="C12" s="67">
        <v>0</v>
      </c>
    </row>
    <row r="13" spans="1:3" ht="65.25" customHeight="1">
      <c r="A13" s="156" t="s">
        <v>285</v>
      </c>
      <c r="B13" s="156" t="s">
        <v>230</v>
      </c>
      <c r="C13" s="67">
        <f>C14</f>
        <v>0</v>
      </c>
    </row>
    <row r="14" spans="1:3" ht="75">
      <c r="A14" s="157" t="s">
        <v>270</v>
      </c>
      <c r="B14" s="157" t="s">
        <v>231</v>
      </c>
      <c r="C14" s="68">
        <v>0</v>
      </c>
    </row>
    <row r="15" spans="1:3" ht="71.25">
      <c r="A15" s="156" t="s">
        <v>286</v>
      </c>
      <c r="B15" s="156" t="s">
        <v>232</v>
      </c>
      <c r="C15" s="67">
        <f>C16</f>
        <v>0</v>
      </c>
    </row>
    <row r="16" spans="1:3" ht="64.5" customHeight="1">
      <c r="A16" s="157" t="s">
        <v>271</v>
      </c>
      <c r="B16" s="157" t="s">
        <v>233</v>
      </c>
      <c r="C16" s="68">
        <v>0</v>
      </c>
    </row>
    <row r="17" spans="1:3" ht="33" customHeight="1">
      <c r="A17" s="156" t="s">
        <v>272</v>
      </c>
      <c r="B17" s="156" t="s">
        <v>234</v>
      </c>
      <c r="C17" s="67">
        <f>C22+C18</f>
        <v>227014.6000000015</v>
      </c>
    </row>
    <row r="18" spans="1:3" ht="31.5" customHeight="1">
      <c r="A18" s="156" t="s">
        <v>273</v>
      </c>
      <c r="B18" s="156" t="s">
        <v>235</v>
      </c>
      <c r="C18" s="194">
        <v>-22623628.13</v>
      </c>
    </row>
    <row r="19" spans="1:3" ht="32.25" customHeight="1">
      <c r="A19" s="157" t="s">
        <v>274</v>
      </c>
      <c r="B19" s="157" t="s">
        <v>236</v>
      </c>
      <c r="C19" s="193">
        <v>-22623628.13</v>
      </c>
    </row>
    <row r="20" spans="1:3" ht="33" customHeight="1">
      <c r="A20" s="157" t="s">
        <v>275</v>
      </c>
      <c r="B20" s="157" t="s">
        <v>237</v>
      </c>
      <c r="C20" s="193">
        <v>-22623628.13</v>
      </c>
    </row>
    <row r="21" spans="1:3" ht="39" customHeight="1">
      <c r="A21" s="157" t="s">
        <v>276</v>
      </c>
      <c r="B21" s="157" t="s">
        <v>238</v>
      </c>
      <c r="C21" s="193">
        <v>-22623628.13</v>
      </c>
    </row>
    <row r="22" spans="1:3" ht="33" customHeight="1">
      <c r="A22" s="156" t="s">
        <v>277</v>
      </c>
      <c r="B22" s="156" t="s">
        <v>241</v>
      </c>
      <c r="C22" s="194">
        <v>22850642.73</v>
      </c>
    </row>
    <row r="23" spans="1:3" ht="36" customHeight="1">
      <c r="A23" s="157" t="s">
        <v>278</v>
      </c>
      <c r="B23" s="157" t="s">
        <v>242</v>
      </c>
      <c r="C23" s="193">
        <v>22850642.73</v>
      </c>
    </row>
    <row r="24" spans="1:3" ht="33.75" customHeight="1">
      <c r="A24" s="157" t="s">
        <v>279</v>
      </c>
      <c r="B24" s="157" t="s">
        <v>243</v>
      </c>
      <c r="C24" s="193">
        <v>22850642.73</v>
      </c>
    </row>
    <row r="25" spans="1:3" ht="34.5" customHeight="1">
      <c r="A25" s="157" t="s">
        <v>280</v>
      </c>
      <c r="B25" s="157" t="s">
        <v>244</v>
      </c>
      <c r="C25" s="193">
        <v>22850642.73</v>
      </c>
    </row>
    <row r="26" spans="1:4" ht="21.75" customHeight="1">
      <c r="A26" s="207" t="s">
        <v>245</v>
      </c>
      <c r="B26" s="207"/>
      <c r="C26" s="67">
        <f>SUM(C21-(-C22))</f>
        <v>227014.6000000015</v>
      </c>
      <c r="D26" t="s">
        <v>444</v>
      </c>
    </row>
  </sheetData>
  <sheetProtection/>
  <mergeCells count="5">
    <mergeCell ref="A4:A5"/>
    <mergeCell ref="B4:B5"/>
    <mergeCell ref="A26:B26"/>
    <mergeCell ref="A2:C2"/>
    <mergeCell ref="A1:D1"/>
  </mergeCells>
  <printOptions/>
  <pageMargins left="0.7" right="0.7" top="0.36" bottom="0.41" header="0.3" footer="0.3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61"/>
  <sheetViews>
    <sheetView zoomScalePageLayoutView="0" workbookViewId="0" topLeftCell="A59">
      <selection activeCell="E47" sqref="E47"/>
    </sheetView>
  </sheetViews>
  <sheetFormatPr defaultColWidth="9.140625" defaultRowHeight="15"/>
  <cols>
    <col min="1" max="1" width="26.00390625" style="25" customWidth="1"/>
    <col min="2" max="2" width="74.00390625" style="25" customWidth="1"/>
    <col min="3" max="3" width="16.28125" style="26" customWidth="1"/>
  </cols>
  <sheetData>
    <row r="1" spans="1:3" ht="270.75" customHeight="1">
      <c r="A1" s="209" t="s">
        <v>455</v>
      </c>
      <c r="B1" s="212"/>
      <c r="C1" s="212"/>
    </row>
    <row r="2" spans="1:3" ht="30.75" customHeight="1">
      <c r="A2" s="213" t="s">
        <v>401</v>
      </c>
      <c r="B2" s="214"/>
      <c r="C2" s="214"/>
    </row>
    <row r="3" ht="15" customHeight="1" thickBot="1">
      <c r="C3" s="167" t="s">
        <v>69</v>
      </c>
    </row>
    <row r="4" spans="1:3" ht="17.25" customHeight="1">
      <c r="A4" s="158" t="s">
        <v>3</v>
      </c>
      <c r="B4" s="215" t="s">
        <v>5</v>
      </c>
      <c r="C4" s="217" t="s">
        <v>377</v>
      </c>
    </row>
    <row r="5" spans="1:3" ht="33.75" customHeight="1">
      <c r="A5" s="159" t="s">
        <v>4</v>
      </c>
      <c r="B5" s="216"/>
      <c r="C5" s="217"/>
    </row>
    <row r="6" spans="1:3" ht="24" customHeight="1">
      <c r="A6" s="51" t="s">
        <v>6</v>
      </c>
      <c r="B6" s="57" t="s">
        <v>254</v>
      </c>
      <c r="C6" s="22">
        <f>C7+C10+C19+C29+C34+C16+C30+C37</f>
        <v>3421305.13</v>
      </c>
    </row>
    <row r="7" spans="1:3" ht="20.25" customHeight="1">
      <c r="A7" s="53" t="s">
        <v>7</v>
      </c>
      <c r="B7" s="59" t="s">
        <v>8</v>
      </c>
      <c r="C7" s="24">
        <f>C8</f>
        <v>1834105.13</v>
      </c>
    </row>
    <row r="8" spans="1:3" ht="21.75" customHeight="1">
      <c r="A8" s="51" t="s">
        <v>9</v>
      </c>
      <c r="B8" s="57" t="s">
        <v>10</v>
      </c>
      <c r="C8" s="22">
        <f>C9</f>
        <v>1834105.13</v>
      </c>
    </row>
    <row r="9" spans="1:3" s="19" customFormat="1" ht="73.5" customHeight="1">
      <c r="A9" s="52" t="s">
        <v>11</v>
      </c>
      <c r="B9" s="58" t="s">
        <v>261</v>
      </c>
      <c r="C9" s="23">
        <v>1834105.13</v>
      </c>
    </row>
    <row r="10" spans="1:3" s="19" customFormat="1" ht="39.75" customHeight="1">
      <c r="A10" s="53" t="s">
        <v>248</v>
      </c>
      <c r="B10" s="59" t="s">
        <v>249</v>
      </c>
      <c r="C10" s="22">
        <f>C11</f>
        <v>677200</v>
      </c>
    </row>
    <row r="11" spans="1:3" s="19" customFormat="1" ht="39.75" customHeight="1">
      <c r="A11" s="54" t="s">
        <v>157</v>
      </c>
      <c r="B11" s="60" t="s">
        <v>158</v>
      </c>
      <c r="C11" s="23">
        <f>C12+C13+C14+C15</f>
        <v>677200</v>
      </c>
    </row>
    <row r="12" spans="1:3" s="19" customFormat="1" ht="103.5" customHeight="1">
      <c r="A12" s="52" t="s">
        <v>359</v>
      </c>
      <c r="B12" s="58" t="s">
        <v>363</v>
      </c>
      <c r="C12" s="23">
        <v>306200</v>
      </c>
    </row>
    <row r="13" spans="1:6" s="19" customFormat="1" ht="111" customHeight="1">
      <c r="A13" s="52" t="s">
        <v>360</v>
      </c>
      <c r="B13" s="58" t="s">
        <v>364</v>
      </c>
      <c r="C13" s="23">
        <v>1700</v>
      </c>
      <c r="F13" s="195"/>
    </row>
    <row r="14" spans="1:3" s="19" customFormat="1" ht="96" customHeight="1">
      <c r="A14" s="52" t="s">
        <v>361</v>
      </c>
      <c r="B14" s="58" t="s">
        <v>365</v>
      </c>
      <c r="C14" s="23">
        <v>407700</v>
      </c>
    </row>
    <row r="15" spans="1:3" s="19" customFormat="1" ht="103.5" customHeight="1">
      <c r="A15" s="52" t="s">
        <v>362</v>
      </c>
      <c r="B15" s="58" t="s">
        <v>366</v>
      </c>
      <c r="C15" s="23">
        <v>-38400</v>
      </c>
    </row>
    <row r="16" spans="1:3" s="19" customFormat="1" ht="15.75">
      <c r="A16" s="51" t="s">
        <v>287</v>
      </c>
      <c r="B16" s="57" t="s">
        <v>288</v>
      </c>
      <c r="C16" s="22">
        <f>C17</f>
        <v>58000</v>
      </c>
    </row>
    <row r="17" spans="1:3" s="19" customFormat="1" ht="15.75">
      <c r="A17" s="52" t="s">
        <v>289</v>
      </c>
      <c r="B17" s="58" t="s">
        <v>290</v>
      </c>
      <c r="C17" s="23">
        <f>C18</f>
        <v>58000</v>
      </c>
    </row>
    <row r="18" spans="1:3" s="19" customFormat="1" ht="15.75">
      <c r="A18" s="52" t="s">
        <v>291</v>
      </c>
      <c r="B18" s="58" t="s">
        <v>290</v>
      </c>
      <c r="C18" s="23">
        <v>58000</v>
      </c>
    </row>
    <row r="19" spans="1:3" ht="19.5" customHeight="1">
      <c r="A19" s="53" t="s">
        <v>12</v>
      </c>
      <c r="B19" s="59" t="s">
        <v>13</v>
      </c>
      <c r="C19" s="24">
        <f>C20+C22</f>
        <v>418000</v>
      </c>
    </row>
    <row r="20" spans="1:3" ht="19.5" customHeight="1">
      <c r="A20" s="51" t="s">
        <v>14</v>
      </c>
      <c r="B20" s="57" t="s">
        <v>15</v>
      </c>
      <c r="C20" s="22">
        <f>C21</f>
        <v>83000</v>
      </c>
    </row>
    <row r="21" spans="1:3" s="19" customFormat="1" ht="54" customHeight="1">
      <c r="A21" s="52" t="s">
        <v>16</v>
      </c>
      <c r="B21" s="58" t="s">
        <v>251</v>
      </c>
      <c r="C21" s="23">
        <v>83000</v>
      </c>
    </row>
    <row r="22" spans="1:3" ht="18.75" customHeight="1">
      <c r="A22" s="51" t="s">
        <v>17</v>
      </c>
      <c r="B22" s="57" t="s">
        <v>18</v>
      </c>
      <c r="C22" s="22">
        <f>C23+C25</f>
        <v>335000</v>
      </c>
    </row>
    <row r="23" spans="1:3" ht="27.75" customHeight="1">
      <c r="A23" s="52" t="s">
        <v>213</v>
      </c>
      <c r="B23" s="57" t="s">
        <v>67</v>
      </c>
      <c r="C23" s="22">
        <f>C24</f>
        <v>266000</v>
      </c>
    </row>
    <row r="24" spans="1:3" s="19" customFormat="1" ht="33" customHeight="1">
      <c r="A24" s="52" t="s">
        <v>212</v>
      </c>
      <c r="B24" s="58" t="s">
        <v>252</v>
      </c>
      <c r="C24" s="23">
        <v>266000</v>
      </c>
    </row>
    <row r="25" spans="1:3" ht="27" customHeight="1">
      <c r="A25" s="52" t="s">
        <v>215</v>
      </c>
      <c r="B25" s="57" t="s">
        <v>66</v>
      </c>
      <c r="C25" s="22">
        <f>C26</f>
        <v>69000</v>
      </c>
    </row>
    <row r="26" spans="1:3" s="19" customFormat="1" ht="38.25" customHeight="1">
      <c r="A26" s="52" t="s">
        <v>214</v>
      </c>
      <c r="B26" s="58" t="s">
        <v>253</v>
      </c>
      <c r="C26" s="23">
        <v>69000</v>
      </c>
    </row>
    <row r="27" spans="1:3" s="19" customFormat="1" ht="15.75">
      <c r="A27" s="55" t="s">
        <v>293</v>
      </c>
      <c r="B27" s="61" t="s">
        <v>294</v>
      </c>
      <c r="C27" s="22">
        <f>C28</f>
        <v>11000</v>
      </c>
    </row>
    <row r="28" spans="1:3" s="19" customFormat="1" ht="52.5" customHeight="1">
      <c r="A28" s="54" t="s">
        <v>295</v>
      </c>
      <c r="B28" s="60" t="s">
        <v>296</v>
      </c>
      <c r="C28" s="23">
        <f>C29</f>
        <v>11000</v>
      </c>
    </row>
    <row r="29" spans="1:3" s="19" customFormat="1" ht="63">
      <c r="A29" s="39" t="s">
        <v>0</v>
      </c>
      <c r="B29" s="62" t="s">
        <v>297</v>
      </c>
      <c r="C29" s="23">
        <v>11000</v>
      </c>
    </row>
    <row r="30" spans="1:3" s="19" customFormat="1" ht="31.5">
      <c r="A30" s="153" t="s">
        <v>298</v>
      </c>
      <c r="B30" s="170" t="s">
        <v>299</v>
      </c>
      <c r="C30" s="22">
        <f>C31</f>
        <v>420000</v>
      </c>
    </row>
    <row r="31" spans="1:3" s="19" customFormat="1" ht="15.75">
      <c r="A31" s="39" t="s">
        <v>300</v>
      </c>
      <c r="B31" s="62" t="s">
        <v>301</v>
      </c>
      <c r="C31" s="23">
        <f>C32</f>
        <v>420000</v>
      </c>
    </row>
    <row r="32" spans="1:3" s="19" customFormat="1" ht="31.5">
      <c r="A32" s="39" t="s">
        <v>302</v>
      </c>
      <c r="B32" s="62" t="s">
        <v>303</v>
      </c>
      <c r="C32" s="23">
        <f>C33</f>
        <v>420000</v>
      </c>
    </row>
    <row r="33" spans="1:3" s="19" customFormat="1" ht="31.5">
      <c r="A33" s="39" t="s">
        <v>63</v>
      </c>
      <c r="B33" s="62" t="s">
        <v>64</v>
      </c>
      <c r="C33" s="23">
        <v>420000</v>
      </c>
    </row>
    <row r="34" spans="1:3" s="19" customFormat="1" ht="38.25" customHeight="1">
      <c r="A34" s="53" t="s">
        <v>167</v>
      </c>
      <c r="B34" s="102" t="s">
        <v>168</v>
      </c>
      <c r="C34" s="24">
        <f>C35</f>
        <v>0</v>
      </c>
    </row>
    <row r="35" spans="1:3" s="19" customFormat="1" ht="62.25" customHeight="1">
      <c r="A35" s="54" t="s">
        <v>159</v>
      </c>
      <c r="B35" s="168" t="s">
        <v>160</v>
      </c>
      <c r="C35" s="23">
        <f>C36</f>
        <v>0</v>
      </c>
    </row>
    <row r="36" spans="1:3" s="19" customFormat="1" ht="76.5" customHeight="1">
      <c r="A36" s="54" t="s">
        <v>1</v>
      </c>
      <c r="B36" s="169" t="s">
        <v>292</v>
      </c>
      <c r="C36" s="23">
        <v>0</v>
      </c>
    </row>
    <row r="37" spans="1:3" s="19" customFormat="1" ht="15.75">
      <c r="A37" s="55" t="s">
        <v>304</v>
      </c>
      <c r="B37" s="172" t="s">
        <v>305</v>
      </c>
      <c r="C37" s="22">
        <f>C38</f>
        <v>3000</v>
      </c>
    </row>
    <row r="38" spans="1:3" s="19" customFormat="1" ht="47.25">
      <c r="A38" s="54" t="s">
        <v>381</v>
      </c>
      <c r="B38" s="171" t="s">
        <v>382</v>
      </c>
      <c r="C38" s="23">
        <v>3000</v>
      </c>
    </row>
    <row r="39" spans="1:3" s="4" customFormat="1" ht="23.25" customHeight="1">
      <c r="A39" s="103" t="s">
        <v>19</v>
      </c>
      <c r="B39" s="104" t="s">
        <v>20</v>
      </c>
      <c r="C39" s="105">
        <f>C40</f>
        <v>19202323</v>
      </c>
    </row>
    <row r="40" spans="1:3" s="8" customFormat="1" ht="35.25" customHeight="1">
      <c r="A40" s="51" t="s">
        <v>21</v>
      </c>
      <c r="B40" s="57" t="s">
        <v>22</v>
      </c>
      <c r="C40" s="22">
        <f>C41+C44+C50+C56+C46+C47+C59</f>
        <v>19202323</v>
      </c>
    </row>
    <row r="41" spans="1:3" ht="34.5" customHeight="1">
      <c r="A41" s="51" t="s">
        <v>367</v>
      </c>
      <c r="B41" s="57" t="s">
        <v>68</v>
      </c>
      <c r="C41" s="22">
        <f>C42</f>
        <v>11410100</v>
      </c>
    </row>
    <row r="42" spans="1:3" ht="33.75" customHeight="1">
      <c r="A42" s="52" t="s">
        <v>402</v>
      </c>
      <c r="B42" s="58" t="s">
        <v>23</v>
      </c>
      <c r="C42" s="23">
        <f>C43</f>
        <v>11410100</v>
      </c>
    </row>
    <row r="43" spans="1:3" s="19" customFormat="1" ht="30.75" customHeight="1">
      <c r="A43" s="52" t="s">
        <v>403</v>
      </c>
      <c r="B43" s="58" t="s">
        <v>255</v>
      </c>
      <c r="C43" s="23">
        <v>11410100</v>
      </c>
    </row>
    <row r="44" spans="1:3" s="19" customFormat="1" ht="56.25" customHeight="1">
      <c r="A44" s="56" t="s">
        <v>240</v>
      </c>
      <c r="B44" s="61" t="s">
        <v>27</v>
      </c>
      <c r="C44" s="22">
        <f>C45</f>
        <v>0</v>
      </c>
    </row>
    <row r="45" spans="1:3" s="19" customFormat="1" ht="45.75" customHeight="1">
      <c r="A45" s="54" t="s">
        <v>239</v>
      </c>
      <c r="B45" s="60" t="s">
        <v>26</v>
      </c>
      <c r="C45" s="23">
        <v>0</v>
      </c>
    </row>
    <row r="46" spans="1:3" s="19" customFormat="1" ht="45.75" customHeight="1">
      <c r="A46" s="55" t="s">
        <v>424</v>
      </c>
      <c r="B46" s="61" t="s">
        <v>425</v>
      </c>
      <c r="C46" s="22">
        <v>155000</v>
      </c>
    </row>
    <row r="47" spans="1:3" s="19" customFormat="1" ht="31.5">
      <c r="A47" s="55" t="s">
        <v>426</v>
      </c>
      <c r="B47" s="61" t="s">
        <v>161</v>
      </c>
      <c r="C47" s="22">
        <f>C48</f>
        <v>6867823</v>
      </c>
    </row>
    <row r="48" spans="1:3" s="19" customFormat="1" ht="15.75">
      <c r="A48" s="55" t="s">
        <v>427</v>
      </c>
      <c r="B48" s="61" t="s">
        <v>162</v>
      </c>
      <c r="C48" s="22">
        <f>C49</f>
        <v>6867823</v>
      </c>
    </row>
    <row r="49" spans="1:3" s="19" customFormat="1" ht="15.75">
      <c r="A49" s="54" t="s">
        <v>353</v>
      </c>
      <c r="B49" s="60" t="s">
        <v>163</v>
      </c>
      <c r="C49" s="23">
        <v>6867823</v>
      </c>
    </row>
    <row r="50" spans="1:3" s="20" customFormat="1" ht="42.75" customHeight="1">
      <c r="A50" s="51" t="s">
        <v>368</v>
      </c>
      <c r="B50" s="57" t="s">
        <v>24</v>
      </c>
      <c r="C50" s="22">
        <f>C52+C51+C54</f>
        <v>169400</v>
      </c>
    </row>
    <row r="51" spans="1:3" s="20" customFormat="1" ht="48.75" customHeight="1">
      <c r="A51" s="51" t="s">
        <v>375</v>
      </c>
      <c r="B51" s="57" t="s">
        <v>376</v>
      </c>
      <c r="C51" s="22">
        <v>1000</v>
      </c>
    </row>
    <row r="52" spans="1:3" ht="47.25">
      <c r="A52" s="51" t="s">
        <v>369</v>
      </c>
      <c r="B52" s="57" t="s">
        <v>442</v>
      </c>
      <c r="C52" s="22">
        <f>C53</f>
        <v>152400</v>
      </c>
    </row>
    <row r="53" spans="1:3" ht="47.25">
      <c r="A53" s="52" t="s">
        <v>354</v>
      </c>
      <c r="B53" s="58" t="s">
        <v>443</v>
      </c>
      <c r="C53" s="23">
        <v>152400</v>
      </c>
    </row>
    <row r="54" spans="1:3" ht="31.5">
      <c r="A54" s="51" t="s">
        <v>370</v>
      </c>
      <c r="B54" s="57" t="s">
        <v>40</v>
      </c>
      <c r="C54" s="22">
        <f>C55</f>
        <v>16000</v>
      </c>
    </row>
    <row r="55" spans="1:3" ht="31.5">
      <c r="A55" s="52" t="s">
        <v>355</v>
      </c>
      <c r="B55" s="58" t="s">
        <v>39</v>
      </c>
      <c r="C55" s="23">
        <v>16000</v>
      </c>
    </row>
    <row r="56" spans="1:3" ht="15.75">
      <c r="A56" s="51" t="s">
        <v>371</v>
      </c>
      <c r="B56" s="57" t="s">
        <v>262</v>
      </c>
      <c r="C56" s="22">
        <f>C57</f>
        <v>5000</v>
      </c>
    </row>
    <row r="57" spans="1:3" ht="63">
      <c r="A57" s="52" t="s">
        <v>372</v>
      </c>
      <c r="B57" s="58" t="s">
        <v>263</v>
      </c>
      <c r="C57" s="23">
        <f>C58</f>
        <v>5000</v>
      </c>
    </row>
    <row r="58" spans="1:3" ht="62.25" customHeight="1">
      <c r="A58" s="52" t="s">
        <v>356</v>
      </c>
      <c r="B58" s="58" t="s">
        <v>264</v>
      </c>
      <c r="C58" s="23">
        <v>5000</v>
      </c>
    </row>
    <row r="59" spans="1:3" ht="21.75" customHeight="1">
      <c r="A59" s="51" t="s">
        <v>373</v>
      </c>
      <c r="B59" s="57" t="s">
        <v>265</v>
      </c>
      <c r="C59" s="22">
        <f>C60</f>
        <v>595000</v>
      </c>
    </row>
    <row r="60" spans="1:3" ht="32.25" customHeight="1">
      <c r="A60" s="52" t="s">
        <v>357</v>
      </c>
      <c r="B60" s="58" t="s">
        <v>65</v>
      </c>
      <c r="C60" s="23">
        <v>595000</v>
      </c>
    </row>
    <row r="61" spans="1:4" ht="15.75">
      <c r="A61" s="210" t="s">
        <v>25</v>
      </c>
      <c r="B61" s="211"/>
      <c r="C61" s="22">
        <f>C6+C39</f>
        <v>22623628.13</v>
      </c>
      <c r="D61" t="s">
        <v>444</v>
      </c>
    </row>
  </sheetData>
  <sheetProtection/>
  <mergeCells count="5">
    <mergeCell ref="A61:B61"/>
    <mergeCell ref="A1:C1"/>
    <mergeCell ref="A2:C2"/>
    <mergeCell ref="B4:B5"/>
    <mergeCell ref="C4:C5"/>
  </mergeCells>
  <printOptions/>
  <pageMargins left="0.5905511811023623" right="0.1968503937007874" top="0.3937007874015748" bottom="0.3937007874015748" header="0.5118110236220472" footer="0.5118110236220472"/>
  <pageSetup fitToHeight="5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67"/>
  <sheetViews>
    <sheetView view="pageBreakPreview" zoomScaleSheetLayoutView="100" zoomScalePageLayoutView="0" workbookViewId="0" topLeftCell="A58">
      <selection activeCell="E62" sqref="E62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47" customWidth="1"/>
    <col min="6" max="6" width="15.421875" style="5" customWidth="1"/>
    <col min="7" max="7" width="5.57421875" style="85" customWidth="1"/>
    <col min="8" max="8" width="19.57421875" style="2" customWidth="1"/>
  </cols>
  <sheetData>
    <row r="1" spans="1:7" ht="276" customHeight="1">
      <c r="A1" s="209"/>
      <c r="B1" s="212"/>
      <c r="C1" s="212"/>
      <c r="D1" s="209" t="s">
        <v>456</v>
      </c>
      <c r="E1" s="212"/>
      <c r="F1" s="212"/>
      <c r="G1" s="79"/>
    </row>
    <row r="2" spans="1:7" ht="45" customHeight="1">
      <c r="A2" s="218" t="s">
        <v>404</v>
      </c>
      <c r="B2" s="218"/>
      <c r="C2" s="218"/>
      <c r="D2" s="218"/>
      <c r="E2" s="218"/>
      <c r="F2" s="218"/>
      <c r="G2" s="80"/>
    </row>
    <row r="3" spans="6:7" ht="15">
      <c r="F3" s="1" t="s">
        <v>152</v>
      </c>
      <c r="G3" s="81"/>
    </row>
    <row r="4" spans="1:7" ht="15.75">
      <c r="A4" s="160" t="s">
        <v>70</v>
      </c>
      <c r="B4" s="160" t="s">
        <v>72</v>
      </c>
      <c r="C4" s="219" t="s">
        <v>74</v>
      </c>
      <c r="D4" s="219" t="s">
        <v>75</v>
      </c>
      <c r="E4" s="220" t="s">
        <v>76</v>
      </c>
      <c r="F4" s="161" t="s">
        <v>77</v>
      </c>
      <c r="G4" s="76"/>
    </row>
    <row r="5" spans="1:7" ht="16.5" customHeight="1">
      <c r="A5" s="160" t="s">
        <v>71</v>
      </c>
      <c r="B5" s="160" t="s">
        <v>73</v>
      </c>
      <c r="C5" s="219"/>
      <c r="D5" s="219"/>
      <c r="E5" s="220"/>
      <c r="F5" s="161" t="s">
        <v>78</v>
      </c>
      <c r="G5" s="76"/>
    </row>
    <row r="6" spans="1:7" ht="15">
      <c r="A6" s="160"/>
      <c r="B6" s="160" t="s">
        <v>71</v>
      </c>
      <c r="C6" s="219"/>
      <c r="D6" s="219"/>
      <c r="E6" s="220"/>
      <c r="F6" s="162" t="s">
        <v>405</v>
      </c>
      <c r="G6" s="82"/>
    </row>
    <row r="7" spans="1:8" s="17" customFormat="1" ht="21" customHeight="1">
      <c r="A7" s="48" t="s">
        <v>98</v>
      </c>
      <c r="B7" s="48"/>
      <c r="C7" s="141"/>
      <c r="D7" s="141"/>
      <c r="E7" s="49" t="s">
        <v>182</v>
      </c>
      <c r="F7" s="50">
        <f>SUM(F8+F13+F30+F25)</f>
        <v>5908216.99</v>
      </c>
      <c r="G7" s="83"/>
      <c r="H7" s="87"/>
    </row>
    <row r="8" spans="1:8" s="17" customFormat="1" ht="33" customHeight="1">
      <c r="A8" s="10" t="s">
        <v>98</v>
      </c>
      <c r="B8" s="10" t="s">
        <v>100</v>
      </c>
      <c r="C8" s="140"/>
      <c r="D8" s="140"/>
      <c r="E8" s="42" t="s">
        <v>183</v>
      </c>
      <c r="F8" s="22">
        <f>F9</f>
        <v>745864.72</v>
      </c>
      <c r="G8" s="77"/>
      <c r="H8" s="87"/>
    </row>
    <row r="9" spans="1:7" ht="44.25" customHeight="1">
      <c r="A9" s="10" t="s">
        <v>98</v>
      </c>
      <c r="B9" s="10" t="s">
        <v>100</v>
      </c>
      <c r="C9" s="140" t="s">
        <v>127</v>
      </c>
      <c r="D9" s="140"/>
      <c r="E9" s="42" t="s">
        <v>311</v>
      </c>
      <c r="F9" s="22">
        <f>F10</f>
        <v>745864.72</v>
      </c>
      <c r="G9" s="77"/>
    </row>
    <row r="10" spans="1:7" ht="41.25" customHeight="1">
      <c r="A10" s="10" t="s">
        <v>98</v>
      </c>
      <c r="B10" s="10" t="s">
        <v>100</v>
      </c>
      <c r="C10" s="140" t="s">
        <v>126</v>
      </c>
      <c r="D10" s="140"/>
      <c r="E10" s="42" t="s">
        <v>338</v>
      </c>
      <c r="F10" s="22">
        <f>F11</f>
        <v>745864.72</v>
      </c>
      <c r="G10" s="77"/>
    </row>
    <row r="11" spans="1:7" ht="19.5" customHeight="1">
      <c r="A11" s="10" t="s">
        <v>98</v>
      </c>
      <c r="B11" s="10" t="s">
        <v>100</v>
      </c>
      <c r="C11" s="140" t="s">
        <v>142</v>
      </c>
      <c r="D11" s="140"/>
      <c r="E11" s="42" t="s">
        <v>339</v>
      </c>
      <c r="F11" s="22">
        <f>F12</f>
        <v>745864.72</v>
      </c>
      <c r="G11" s="77"/>
    </row>
    <row r="12" spans="1:7" ht="29.25" customHeight="1">
      <c r="A12" s="14" t="s">
        <v>98</v>
      </c>
      <c r="B12" s="14" t="s">
        <v>100</v>
      </c>
      <c r="C12" s="142" t="s">
        <v>142</v>
      </c>
      <c r="D12" s="142" t="s">
        <v>44</v>
      </c>
      <c r="E12" s="107" t="s">
        <v>48</v>
      </c>
      <c r="F12" s="23">
        <v>745864.72</v>
      </c>
      <c r="G12" s="77"/>
    </row>
    <row r="13" spans="1:8" s="17" customFormat="1" ht="43.5" customHeight="1">
      <c r="A13" s="10" t="s">
        <v>98</v>
      </c>
      <c r="B13" s="10" t="s">
        <v>102</v>
      </c>
      <c r="C13" s="140"/>
      <c r="D13" s="140"/>
      <c r="E13" s="42" t="s">
        <v>184</v>
      </c>
      <c r="F13" s="22">
        <f>F14+F22</f>
        <v>2195184.27</v>
      </c>
      <c r="G13" s="77"/>
      <c r="H13" s="87"/>
    </row>
    <row r="14" spans="1:8" s="18" customFormat="1" ht="41.25" customHeight="1">
      <c r="A14" s="10" t="s">
        <v>98</v>
      </c>
      <c r="B14" s="10" t="s">
        <v>102</v>
      </c>
      <c r="C14" s="140" t="s">
        <v>127</v>
      </c>
      <c r="D14" s="140"/>
      <c r="E14" s="42" t="s">
        <v>340</v>
      </c>
      <c r="F14" s="22">
        <f>F15</f>
        <v>2194184.27</v>
      </c>
      <c r="G14" s="77"/>
      <c r="H14" s="88"/>
    </row>
    <row r="15" spans="1:7" ht="42" customHeight="1">
      <c r="A15" s="10" t="s">
        <v>98</v>
      </c>
      <c r="B15" s="10" t="s">
        <v>102</v>
      </c>
      <c r="C15" s="140" t="s">
        <v>126</v>
      </c>
      <c r="D15" s="140"/>
      <c r="E15" s="42" t="s">
        <v>329</v>
      </c>
      <c r="F15" s="22">
        <f>F16+F23</f>
        <v>2194184.27</v>
      </c>
      <c r="G15" s="77"/>
    </row>
    <row r="16" spans="1:7" ht="22.5" customHeight="1">
      <c r="A16" s="10" t="s">
        <v>98</v>
      </c>
      <c r="B16" s="10" t="s">
        <v>102</v>
      </c>
      <c r="C16" s="140" t="s">
        <v>143</v>
      </c>
      <c r="D16" s="140"/>
      <c r="E16" s="42" t="s">
        <v>185</v>
      </c>
      <c r="F16" s="22">
        <f>SUM(F17:F20)</f>
        <v>2177071.27</v>
      </c>
      <c r="G16" s="77"/>
    </row>
    <row r="17" spans="1:7" ht="29.25" customHeight="1">
      <c r="A17" s="14" t="s">
        <v>98</v>
      </c>
      <c r="B17" s="14" t="s">
        <v>102</v>
      </c>
      <c r="C17" s="142" t="s">
        <v>143</v>
      </c>
      <c r="D17" s="142" t="s">
        <v>44</v>
      </c>
      <c r="E17" s="107" t="s">
        <v>48</v>
      </c>
      <c r="F17" s="23">
        <v>1182358.69</v>
      </c>
      <c r="G17" s="77"/>
    </row>
    <row r="18" spans="1:8" s="18" customFormat="1" ht="24.75" customHeight="1">
      <c r="A18" s="14" t="s">
        <v>98</v>
      </c>
      <c r="B18" s="14" t="s">
        <v>102</v>
      </c>
      <c r="C18" s="142" t="s">
        <v>143</v>
      </c>
      <c r="D18" s="142" t="s">
        <v>42</v>
      </c>
      <c r="E18" s="107" t="s">
        <v>51</v>
      </c>
      <c r="F18" s="23">
        <v>810591</v>
      </c>
      <c r="G18" s="77"/>
      <c r="H18" s="88"/>
    </row>
    <row r="19" spans="1:8" ht="22.5" customHeight="1">
      <c r="A19" s="14" t="s">
        <v>98</v>
      </c>
      <c r="B19" s="14" t="s">
        <v>102</v>
      </c>
      <c r="C19" s="142" t="s">
        <v>143</v>
      </c>
      <c r="D19" s="142" t="s">
        <v>45</v>
      </c>
      <c r="E19" s="43" t="s">
        <v>53</v>
      </c>
      <c r="F19" s="23">
        <v>502.71</v>
      </c>
      <c r="G19" s="77"/>
      <c r="H19" s="89"/>
    </row>
    <row r="20" spans="1:8" ht="29.25" customHeight="1">
      <c r="A20" s="14" t="s">
        <v>98</v>
      </c>
      <c r="B20" s="14" t="s">
        <v>102</v>
      </c>
      <c r="C20" s="142" t="s">
        <v>143</v>
      </c>
      <c r="D20" s="142" t="s">
        <v>46</v>
      </c>
      <c r="E20" s="43" t="s">
        <v>52</v>
      </c>
      <c r="F20" s="23">
        <v>183618.87</v>
      </c>
      <c r="G20" s="77"/>
      <c r="H20" s="89"/>
    </row>
    <row r="21" spans="1:8" ht="40.5" customHeight="1">
      <c r="A21" s="10" t="s">
        <v>98</v>
      </c>
      <c r="B21" s="10" t="s">
        <v>102</v>
      </c>
      <c r="C21" s="140" t="s">
        <v>378</v>
      </c>
      <c r="D21" s="140"/>
      <c r="E21" s="42" t="s">
        <v>379</v>
      </c>
      <c r="F21" s="22">
        <f>F22</f>
        <v>1000</v>
      </c>
      <c r="G21" s="77"/>
      <c r="H21" s="89"/>
    </row>
    <row r="22" spans="1:8" ht="29.25" customHeight="1">
      <c r="A22" s="14" t="s">
        <v>98</v>
      </c>
      <c r="B22" s="14" t="s">
        <v>102</v>
      </c>
      <c r="C22" s="142" t="s">
        <v>378</v>
      </c>
      <c r="D22" s="142" t="s">
        <v>42</v>
      </c>
      <c r="E22" s="107" t="s">
        <v>51</v>
      </c>
      <c r="F22" s="23">
        <v>1000</v>
      </c>
      <c r="G22" s="77"/>
      <c r="H22" s="89"/>
    </row>
    <row r="23" spans="1:8" ht="29.25" customHeight="1">
      <c r="A23" s="10" t="s">
        <v>98</v>
      </c>
      <c r="B23" s="10" t="s">
        <v>102</v>
      </c>
      <c r="C23" s="140" t="s">
        <v>439</v>
      </c>
      <c r="D23" s="140"/>
      <c r="E23" s="106" t="s">
        <v>440</v>
      </c>
      <c r="F23" s="22">
        <f>F24</f>
        <v>17113</v>
      </c>
      <c r="G23" s="77"/>
      <c r="H23" s="89"/>
    </row>
    <row r="24" spans="1:8" ht="29.25" customHeight="1">
      <c r="A24" s="14" t="s">
        <v>98</v>
      </c>
      <c r="B24" s="14" t="s">
        <v>102</v>
      </c>
      <c r="C24" s="142" t="s">
        <v>439</v>
      </c>
      <c r="D24" s="142" t="s">
        <v>42</v>
      </c>
      <c r="E24" s="107" t="s">
        <v>51</v>
      </c>
      <c r="F24" s="23">
        <v>17113</v>
      </c>
      <c r="G24" s="77"/>
      <c r="H24" s="89"/>
    </row>
    <row r="25" spans="1:8" s="18" customFormat="1" ht="15.75">
      <c r="A25" s="74" t="s">
        <v>98</v>
      </c>
      <c r="B25" s="74" t="s">
        <v>211</v>
      </c>
      <c r="C25" s="75"/>
      <c r="D25" s="75"/>
      <c r="E25" s="73" t="s">
        <v>32</v>
      </c>
      <c r="F25" s="22">
        <f>F26</f>
        <v>50000</v>
      </c>
      <c r="G25" s="77"/>
      <c r="H25" s="72"/>
    </row>
    <row r="26" spans="1:8" s="18" customFormat="1" ht="36" customHeight="1">
      <c r="A26" s="139" t="s">
        <v>98</v>
      </c>
      <c r="B26" s="139" t="s">
        <v>211</v>
      </c>
      <c r="C26" s="143" t="s">
        <v>127</v>
      </c>
      <c r="D26" s="143"/>
      <c r="E26" s="108" t="s">
        <v>307</v>
      </c>
      <c r="F26" s="22">
        <f>F27</f>
        <v>50000</v>
      </c>
      <c r="G26" s="77"/>
      <c r="H26" s="72"/>
    </row>
    <row r="27" spans="1:8" s="18" customFormat="1" ht="40.5" customHeight="1">
      <c r="A27" s="139" t="s">
        <v>98</v>
      </c>
      <c r="B27" s="139" t="s">
        <v>211</v>
      </c>
      <c r="C27" s="143" t="s">
        <v>126</v>
      </c>
      <c r="D27" s="143"/>
      <c r="E27" s="108" t="s">
        <v>308</v>
      </c>
      <c r="F27" s="22">
        <f>F28</f>
        <v>50000</v>
      </c>
      <c r="G27" s="77"/>
      <c r="H27" s="72"/>
    </row>
    <row r="28" spans="1:8" s="18" customFormat="1" ht="21.75" customHeight="1">
      <c r="A28" s="139" t="s">
        <v>98</v>
      </c>
      <c r="B28" s="139" t="s">
        <v>211</v>
      </c>
      <c r="C28" s="143" t="s">
        <v>34</v>
      </c>
      <c r="D28" s="143"/>
      <c r="E28" s="108" t="s">
        <v>33</v>
      </c>
      <c r="F28" s="22">
        <f>F29</f>
        <v>50000</v>
      </c>
      <c r="G28" s="77"/>
      <c r="H28" s="72"/>
    </row>
    <row r="29" spans="1:8" s="18" customFormat="1" ht="21" customHeight="1">
      <c r="A29" s="139" t="s">
        <v>98</v>
      </c>
      <c r="B29" s="139" t="s">
        <v>211</v>
      </c>
      <c r="C29" s="143" t="s">
        <v>34</v>
      </c>
      <c r="D29" s="143" t="s">
        <v>36</v>
      </c>
      <c r="E29" s="108" t="s">
        <v>35</v>
      </c>
      <c r="F29" s="22">
        <v>50000</v>
      </c>
      <c r="G29" s="77"/>
      <c r="H29" s="72"/>
    </row>
    <row r="30" spans="1:7" ht="21" customHeight="1">
      <c r="A30" s="34" t="s">
        <v>98</v>
      </c>
      <c r="B30" s="34">
        <v>13</v>
      </c>
      <c r="C30" s="144"/>
      <c r="D30" s="144"/>
      <c r="E30" s="44" t="s">
        <v>81</v>
      </c>
      <c r="F30" s="36">
        <f>F35+F39+F31</f>
        <v>2917168</v>
      </c>
      <c r="G30" s="78"/>
    </row>
    <row r="31" spans="1:7" ht="38.25">
      <c r="A31" s="34" t="s">
        <v>98</v>
      </c>
      <c r="B31" s="34" t="s">
        <v>204</v>
      </c>
      <c r="C31" s="144" t="s">
        <v>383</v>
      </c>
      <c r="D31" s="144"/>
      <c r="E31" s="44" t="s">
        <v>384</v>
      </c>
      <c r="F31" s="36">
        <f>F32</f>
        <v>1000</v>
      </c>
      <c r="G31" s="78"/>
    </row>
    <row r="32" spans="1:7" ht="38.25">
      <c r="A32" s="34" t="s">
        <v>98</v>
      </c>
      <c r="B32" s="34" t="s">
        <v>204</v>
      </c>
      <c r="C32" s="144" t="s">
        <v>392</v>
      </c>
      <c r="D32" s="144"/>
      <c r="E32" s="203" t="s">
        <v>447</v>
      </c>
      <c r="F32" s="36">
        <f>F33</f>
        <v>1000</v>
      </c>
      <c r="G32" s="78"/>
    </row>
    <row r="33" spans="1:7" ht="25.5">
      <c r="A33" s="34" t="s">
        <v>98</v>
      </c>
      <c r="B33" s="34" t="s">
        <v>204</v>
      </c>
      <c r="C33" s="144" t="s">
        <v>393</v>
      </c>
      <c r="D33" s="144"/>
      <c r="E33" s="44" t="s">
        <v>385</v>
      </c>
      <c r="F33" s="36">
        <f>F34</f>
        <v>1000</v>
      </c>
      <c r="G33" s="78"/>
    </row>
    <row r="34" spans="1:7" ht="25.5">
      <c r="A34" s="31" t="s">
        <v>98</v>
      </c>
      <c r="B34" s="31" t="s">
        <v>204</v>
      </c>
      <c r="C34" s="148" t="s">
        <v>445</v>
      </c>
      <c r="D34" s="148" t="s">
        <v>42</v>
      </c>
      <c r="E34" s="107" t="s">
        <v>51</v>
      </c>
      <c r="F34" s="37">
        <v>1000</v>
      </c>
      <c r="G34" s="78"/>
    </row>
    <row r="35" spans="1:7" ht="25.5">
      <c r="A35" s="10" t="s">
        <v>98</v>
      </c>
      <c r="B35" s="10">
        <v>13</v>
      </c>
      <c r="C35" s="140" t="s">
        <v>131</v>
      </c>
      <c r="D35" s="140"/>
      <c r="E35" s="129" t="s">
        <v>411</v>
      </c>
      <c r="F35" s="22">
        <f>F36</f>
        <v>40560</v>
      </c>
      <c r="G35" s="77"/>
    </row>
    <row r="36" spans="1:7" ht="25.5">
      <c r="A36" s="10" t="s">
        <v>98</v>
      </c>
      <c r="B36" s="10" t="s">
        <v>204</v>
      </c>
      <c r="C36" s="140" t="s">
        <v>449</v>
      </c>
      <c r="D36" s="140"/>
      <c r="E36" s="203" t="s">
        <v>448</v>
      </c>
      <c r="F36" s="22">
        <f>F37</f>
        <v>40560</v>
      </c>
      <c r="G36" s="77"/>
    </row>
    <row r="37" spans="1:7" ht="29.25" customHeight="1">
      <c r="A37" s="10" t="s">
        <v>98</v>
      </c>
      <c r="B37" s="10" t="s">
        <v>146</v>
      </c>
      <c r="C37" s="140" t="s">
        <v>309</v>
      </c>
      <c r="D37" s="140"/>
      <c r="E37" s="42" t="s">
        <v>310</v>
      </c>
      <c r="F37" s="22">
        <f>F38</f>
        <v>40560</v>
      </c>
      <c r="G37" s="77"/>
    </row>
    <row r="38" spans="1:7" ht="27.75" customHeight="1">
      <c r="A38" s="14" t="s">
        <v>98</v>
      </c>
      <c r="B38" s="14" t="s">
        <v>204</v>
      </c>
      <c r="C38" s="142" t="s">
        <v>309</v>
      </c>
      <c r="D38" s="142" t="s">
        <v>42</v>
      </c>
      <c r="E38" s="107" t="s">
        <v>51</v>
      </c>
      <c r="F38" s="23">
        <v>40560</v>
      </c>
      <c r="G38" s="77"/>
    </row>
    <row r="39" spans="1:7" ht="40.5" customHeight="1">
      <c r="A39" s="10" t="s">
        <v>98</v>
      </c>
      <c r="B39" s="10">
        <v>13</v>
      </c>
      <c r="C39" s="140" t="s">
        <v>127</v>
      </c>
      <c r="D39" s="140"/>
      <c r="E39" s="42" t="s">
        <v>311</v>
      </c>
      <c r="F39" s="22">
        <f>F40</f>
        <v>2875608</v>
      </c>
      <c r="G39" s="77"/>
    </row>
    <row r="40" spans="1:7" ht="39" customHeight="1">
      <c r="A40" s="10" t="s">
        <v>98</v>
      </c>
      <c r="B40" s="10">
        <v>13</v>
      </c>
      <c r="C40" s="140" t="s">
        <v>126</v>
      </c>
      <c r="D40" s="140"/>
      <c r="E40" s="42" t="s">
        <v>312</v>
      </c>
      <c r="F40" s="22">
        <f>F45+F41</f>
        <v>2875608</v>
      </c>
      <c r="G40" s="77"/>
    </row>
    <row r="41" spans="1:7" ht="28.5" customHeight="1">
      <c r="A41" s="10" t="s">
        <v>98</v>
      </c>
      <c r="B41" s="10">
        <v>13</v>
      </c>
      <c r="C41" s="140" t="s">
        <v>145</v>
      </c>
      <c r="D41" s="140"/>
      <c r="E41" s="42" t="s">
        <v>216</v>
      </c>
      <c r="F41" s="22">
        <f>SUM(F42:F44)</f>
        <v>2764808</v>
      </c>
      <c r="G41" s="77"/>
    </row>
    <row r="42" spans="1:7" ht="28.5" customHeight="1">
      <c r="A42" s="14" t="s">
        <v>98</v>
      </c>
      <c r="B42" s="14" t="s">
        <v>204</v>
      </c>
      <c r="C42" s="142" t="s">
        <v>145</v>
      </c>
      <c r="D42" s="142" t="s">
        <v>44</v>
      </c>
      <c r="E42" s="107" t="s">
        <v>48</v>
      </c>
      <c r="F42" s="23">
        <v>2174328</v>
      </c>
      <c r="G42" s="77"/>
    </row>
    <row r="43" spans="1:8" s="18" customFormat="1" ht="42.75" customHeight="1">
      <c r="A43" s="14" t="s">
        <v>98</v>
      </c>
      <c r="B43" s="14" t="s">
        <v>204</v>
      </c>
      <c r="C43" s="142" t="s">
        <v>145</v>
      </c>
      <c r="D43" s="142" t="s">
        <v>42</v>
      </c>
      <c r="E43" s="107" t="s">
        <v>51</v>
      </c>
      <c r="F43" s="23">
        <v>580501</v>
      </c>
      <c r="G43" s="77"/>
      <c r="H43" s="88"/>
    </row>
    <row r="44" spans="1:8" s="18" customFormat="1" ht="42.75" customHeight="1">
      <c r="A44" s="14" t="s">
        <v>98</v>
      </c>
      <c r="B44" s="14" t="s">
        <v>204</v>
      </c>
      <c r="C44" s="142" t="s">
        <v>145</v>
      </c>
      <c r="D44" s="142" t="s">
        <v>46</v>
      </c>
      <c r="E44" s="43" t="s">
        <v>52</v>
      </c>
      <c r="F44" s="23">
        <v>9979</v>
      </c>
      <c r="G44" s="77"/>
      <c r="H44" s="88"/>
    </row>
    <row r="45" spans="1:7" ht="29.25" customHeight="1">
      <c r="A45" s="10" t="s">
        <v>98</v>
      </c>
      <c r="B45" s="10">
        <v>13</v>
      </c>
      <c r="C45" s="140" t="s">
        <v>144</v>
      </c>
      <c r="D45" s="140"/>
      <c r="E45" s="42" t="s">
        <v>113</v>
      </c>
      <c r="F45" s="22">
        <f>SUM(F46:F48)</f>
        <v>110800</v>
      </c>
      <c r="G45" s="77"/>
    </row>
    <row r="46" spans="1:7" ht="29.25" customHeight="1">
      <c r="A46" s="14" t="s">
        <v>98</v>
      </c>
      <c r="B46" s="14" t="s">
        <v>204</v>
      </c>
      <c r="C46" s="142" t="s">
        <v>144</v>
      </c>
      <c r="D46" s="142" t="s">
        <v>42</v>
      </c>
      <c r="E46" s="107" t="s">
        <v>51</v>
      </c>
      <c r="F46" s="23">
        <v>110800</v>
      </c>
      <c r="G46" s="77"/>
    </row>
    <row r="47" spans="1:7" ht="15.75">
      <c r="A47" s="14" t="s">
        <v>98</v>
      </c>
      <c r="B47" s="14" t="s">
        <v>204</v>
      </c>
      <c r="C47" s="142" t="s">
        <v>144</v>
      </c>
      <c r="D47" s="142" t="s">
        <v>45</v>
      </c>
      <c r="E47" s="107" t="s">
        <v>62</v>
      </c>
      <c r="F47" s="23">
        <v>0</v>
      </c>
      <c r="G47" s="77"/>
    </row>
    <row r="48" spans="1:8" ht="21" customHeight="1">
      <c r="A48" s="14" t="s">
        <v>98</v>
      </c>
      <c r="B48" s="14" t="s">
        <v>204</v>
      </c>
      <c r="C48" s="142" t="s">
        <v>144</v>
      </c>
      <c r="D48" s="142" t="s">
        <v>46</v>
      </c>
      <c r="E48" s="43" t="s">
        <v>52</v>
      </c>
      <c r="F48" s="23">
        <v>0</v>
      </c>
      <c r="G48" s="77"/>
      <c r="H48" s="72"/>
    </row>
    <row r="49" spans="1:7" ht="20.25" customHeight="1">
      <c r="A49" s="48" t="s">
        <v>100</v>
      </c>
      <c r="B49" s="48"/>
      <c r="C49" s="141"/>
      <c r="D49" s="141"/>
      <c r="E49" s="49" t="s">
        <v>82</v>
      </c>
      <c r="F49" s="50">
        <f>F50</f>
        <v>152400</v>
      </c>
      <c r="G49" s="84"/>
    </row>
    <row r="50" spans="1:7" ht="18.75" customHeight="1">
      <c r="A50" s="10" t="s">
        <v>100</v>
      </c>
      <c r="B50" s="10" t="s">
        <v>101</v>
      </c>
      <c r="C50" s="140"/>
      <c r="D50" s="140"/>
      <c r="E50" s="42" t="s">
        <v>187</v>
      </c>
      <c r="F50" s="22">
        <f>F51</f>
        <v>152400</v>
      </c>
      <c r="G50" s="77"/>
    </row>
    <row r="51" spans="1:7" ht="43.5" customHeight="1">
      <c r="A51" s="10" t="s">
        <v>100</v>
      </c>
      <c r="B51" s="10" t="s">
        <v>101</v>
      </c>
      <c r="C51" s="140" t="s">
        <v>127</v>
      </c>
      <c r="D51" s="140"/>
      <c r="E51" s="42" t="s">
        <v>311</v>
      </c>
      <c r="F51" s="22">
        <f>F52</f>
        <v>152400</v>
      </c>
      <c r="G51" s="77"/>
    </row>
    <row r="52" spans="1:7" ht="40.5" customHeight="1">
      <c r="A52" s="10" t="s">
        <v>100</v>
      </c>
      <c r="B52" s="10" t="s">
        <v>101</v>
      </c>
      <c r="C52" s="140" t="s">
        <v>126</v>
      </c>
      <c r="D52" s="140"/>
      <c r="E52" s="42" t="s">
        <v>329</v>
      </c>
      <c r="F52" s="22">
        <f>F53</f>
        <v>152400</v>
      </c>
      <c r="G52" s="77"/>
    </row>
    <row r="53" spans="1:7" ht="29.25" customHeight="1">
      <c r="A53" s="10" t="s">
        <v>100</v>
      </c>
      <c r="B53" s="10" t="s">
        <v>101</v>
      </c>
      <c r="C53" s="140" t="s">
        <v>129</v>
      </c>
      <c r="D53" s="140"/>
      <c r="E53" s="42" t="s">
        <v>188</v>
      </c>
      <c r="F53" s="22">
        <f>SUM(F54:F55)</f>
        <v>152400</v>
      </c>
      <c r="G53" s="77"/>
    </row>
    <row r="54" spans="1:7" ht="29.25" customHeight="1">
      <c r="A54" s="14" t="s">
        <v>100</v>
      </c>
      <c r="B54" s="14" t="s">
        <v>101</v>
      </c>
      <c r="C54" s="142" t="s">
        <v>129</v>
      </c>
      <c r="D54" s="142" t="s">
        <v>44</v>
      </c>
      <c r="E54" s="107" t="s">
        <v>48</v>
      </c>
      <c r="F54" s="23">
        <v>152400</v>
      </c>
      <c r="G54" s="77"/>
    </row>
    <row r="55" spans="1:8" s="18" customFormat="1" ht="30" customHeight="1">
      <c r="A55" s="14" t="s">
        <v>100</v>
      </c>
      <c r="B55" s="14" t="s">
        <v>101</v>
      </c>
      <c r="C55" s="142" t="s">
        <v>129</v>
      </c>
      <c r="D55" s="142" t="s">
        <v>42</v>
      </c>
      <c r="E55" s="107" t="s">
        <v>51</v>
      </c>
      <c r="F55" s="152">
        <v>0</v>
      </c>
      <c r="G55" s="77"/>
      <c r="H55" s="88"/>
    </row>
    <row r="56" spans="1:7" ht="40.5" customHeight="1">
      <c r="A56" s="48" t="s">
        <v>101</v>
      </c>
      <c r="B56" s="48"/>
      <c r="C56" s="141"/>
      <c r="D56" s="141"/>
      <c r="E56" s="49" t="s">
        <v>189</v>
      </c>
      <c r="F56" s="50">
        <f>F57</f>
        <v>1349658.35</v>
      </c>
      <c r="G56" s="84"/>
    </row>
    <row r="57" spans="1:7" ht="31.5" customHeight="1">
      <c r="A57" s="10" t="s">
        <v>101</v>
      </c>
      <c r="B57" s="10">
        <v>10</v>
      </c>
      <c r="C57" s="140"/>
      <c r="D57" s="140"/>
      <c r="E57" s="42" t="s">
        <v>406</v>
      </c>
      <c r="F57" s="22">
        <f>F58+F64</f>
        <v>1349658.35</v>
      </c>
      <c r="G57" s="77"/>
    </row>
    <row r="58" spans="1:7" ht="42" customHeight="1">
      <c r="A58" s="10" t="s">
        <v>101</v>
      </c>
      <c r="B58" s="10" t="s">
        <v>205</v>
      </c>
      <c r="C58" s="145" t="s">
        <v>60</v>
      </c>
      <c r="D58" s="140"/>
      <c r="E58" s="110" t="s">
        <v>412</v>
      </c>
      <c r="F58" s="22">
        <f>F59</f>
        <v>1026744.35</v>
      </c>
      <c r="G58" s="77"/>
    </row>
    <row r="59" spans="1:7" ht="15.75">
      <c r="A59" s="10" t="s">
        <v>101</v>
      </c>
      <c r="B59" s="10" t="s">
        <v>205</v>
      </c>
      <c r="C59" s="145" t="s">
        <v>58</v>
      </c>
      <c r="D59" s="140"/>
      <c r="E59" s="203" t="s">
        <v>83</v>
      </c>
      <c r="F59" s="22">
        <f>F60+F62</f>
        <v>1026744.35</v>
      </c>
      <c r="G59" s="77"/>
    </row>
    <row r="60" spans="1:7" ht="41.25" customHeight="1">
      <c r="A60" s="10" t="s">
        <v>101</v>
      </c>
      <c r="B60" s="10" t="s">
        <v>205</v>
      </c>
      <c r="C60" s="145" t="s">
        <v>59</v>
      </c>
      <c r="D60" s="140"/>
      <c r="E60" s="176" t="s">
        <v>313</v>
      </c>
      <c r="F60" s="22">
        <f>F61</f>
        <v>476744.35</v>
      </c>
      <c r="G60" s="77"/>
    </row>
    <row r="61" spans="1:7" ht="27" customHeight="1">
      <c r="A61" s="14" t="s">
        <v>101</v>
      </c>
      <c r="B61" s="14" t="s">
        <v>205</v>
      </c>
      <c r="C61" s="146" t="s">
        <v>59</v>
      </c>
      <c r="D61" s="142" t="s">
        <v>42</v>
      </c>
      <c r="E61" s="109" t="s">
        <v>80</v>
      </c>
      <c r="F61" s="23">
        <v>476744.35</v>
      </c>
      <c r="G61" s="77"/>
    </row>
    <row r="62" spans="1:7" ht="27" customHeight="1">
      <c r="A62" s="10" t="s">
        <v>101</v>
      </c>
      <c r="B62" s="10" t="s">
        <v>205</v>
      </c>
      <c r="C62" s="145" t="s">
        <v>457</v>
      </c>
      <c r="D62" s="142"/>
      <c r="E62" s="234" t="s">
        <v>458</v>
      </c>
      <c r="F62" s="22">
        <f>F63</f>
        <v>550000</v>
      </c>
      <c r="G62" s="77"/>
    </row>
    <row r="63" spans="1:7" ht="27" customHeight="1">
      <c r="A63" s="14" t="s">
        <v>101</v>
      </c>
      <c r="B63" s="14" t="s">
        <v>205</v>
      </c>
      <c r="C63" s="146" t="s">
        <v>457</v>
      </c>
      <c r="D63" s="142" t="s">
        <v>42</v>
      </c>
      <c r="E63" s="109" t="s">
        <v>80</v>
      </c>
      <c r="F63" s="23">
        <v>550000</v>
      </c>
      <c r="G63" s="77"/>
    </row>
    <row r="64" spans="1:7" ht="41.25" customHeight="1">
      <c r="A64" s="10" t="s">
        <v>101</v>
      </c>
      <c r="B64" s="10" t="s">
        <v>205</v>
      </c>
      <c r="C64" s="140" t="s">
        <v>127</v>
      </c>
      <c r="D64" s="140"/>
      <c r="E64" s="42" t="s">
        <v>311</v>
      </c>
      <c r="F64" s="22">
        <f>F65</f>
        <v>322914</v>
      </c>
      <c r="G64" s="84"/>
    </row>
    <row r="65" spans="1:7" ht="36.75" customHeight="1">
      <c r="A65" s="10" t="s">
        <v>101</v>
      </c>
      <c r="B65" s="10" t="s">
        <v>205</v>
      </c>
      <c r="C65" s="140" t="s">
        <v>126</v>
      </c>
      <c r="D65" s="140"/>
      <c r="E65" s="42" t="s">
        <v>329</v>
      </c>
      <c r="F65" s="22">
        <f>F66+F68+F70</f>
        <v>322914</v>
      </c>
      <c r="G65" s="77"/>
    </row>
    <row r="66" spans="1:7" ht="44.25" customHeight="1">
      <c r="A66" s="10" t="s">
        <v>101</v>
      </c>
      <c r="B66" s="10" t="s">
        <v>205</v>
      </c>
      <c r="C66" s="140" t="s">
        <v>135</v>
      </c>
      <c r="D66" s="140"/>
      <c r="E66" s="42" t="s">
        <v>190</v>
      </c>
      <c r="F66" s="22">
        <f>F67</f>
        <v>103720</v>
      </c>
      <c r="G66" s="77"/>
    </row>
    <row r="67" spans="1:7" ht="30" customHeight="1">
      <c r="A67" s="14" t="s">
        <v>101</v>
      </c>
      <c r="B67" s="14" t="s">
        <v>205</v>
      </c>
      <c r="C67" s="142" t="s">
        <v>135</v>
      </c>
      <c r="D67" s="142" t="s">
        <v>42</v>
      </c>
      <c r="E67" s="107" t="s">
        <v>51</v>
      </c>
      <c r="F67" s="23">
        <v>103720</v>
      </c>
      <c r="G67" s="77"/>
    </row>
    <row r="68" spans="1:7" ht="30" customHeight="1">
      <c r="A68" s="10" t="s">
        <v>101</v>
      </c>
      <c r="B68" s="10" t="s">
        <v>205</v>
      </c>
      <c r="C68" s="140" t="s">
        <v>428</v>
      </c>
      <c r="D68" s="140"/>
      <c r="E68" s="106" t="s">
        <v>430</v>
      </c>
      <c r="F68" s="22">
        <f>F69</f>
        <v>184850</v>
      </c>
      <c r="G68" s="77"/>
    </row>
    <row r="69" spans="1:7" ht="30" customHeight="1">
      <c r="A69" s="14" t="s">
        <v>101</v>
      </c>
      <c r="B69" s="14" t="s">
        <v>205</v>
      </c>
      <c r="C69" s="142" t="s">
        <v>428</v>
      </c>
      <c r="D69" s="142" t="s">
        <v>42</v>
      </c>
      <c r="E69" s="107" t="s">
        <v>51</v>
      </c>
      <c r="F69" s="23">
        <v>184850</v>
      </c>
      <c r="G69" s="77"/>
    </row>
    <row r="70" spans="1:7" ht="30" customHeight="1">
      <c r="A70" s="10" t="s">
        <v>101</v>
      </c>
      <c r="B70" s="10" t="s">
        <v>205</v>
      </c>
      <c r="C70" s="140" t="s">
        <v>429</v>
      </c>
      <c r="D70" s="140"/>
      <c r="E70" s="106" t="s">
        <v>431</v>
      </c>
      <c r="F70" s="22">
        <f>F71</f>
        <v>34344</v>
      </c>
      <c r="G70" s="77"/>
    </row>
    <row r="71" spans="1:7" ht="30" customHeight="1">
      <c r="A71" s="14" t="s">
        <v>101</v>
      </c>
      <c r="B71" s="14" t="s">
        <v>205</v>
      </c>
      <c r="C71" s="142" t="s">
        <v>429</v>
      </c>
      <c r="D71" s="142" t="s">
        <v>42</v>
      </c>
      <c r="E71" s="107" t="s">
        <v>51</v>
      </c>
      <c r="F71" s="23">
        <v>34344</v>
      </c>
      <c r="G71" s="77"/>
    </row>
    <row r="72" spans="1:7" ht="30" customHeight="1">
      <c r="A72" s="48" t="s">
        <v>102</v>
      </c>
      <c r="B72" s="48"/>
      <c r="C72" s="141"/>
      <c r="D72" s="141"/>
      <c r="E72" s="49" t="s">
        <v>84</v>
      </c>
      <c r="F72" s="50">
        <f>F73+F78+F89</f>
        <v>7143124.529999999</v>
      </c>
      <c r="G72" s="77"/>
    </row>
    <row r="73" spans="1:7" ht="30" customHeight="1">
      <c r="A73" s="10" t="s">
        <v>102</v>
      </c>
      <c r="B73" s="10" t="s">
        <v>98</v>
      </c>
      <c r="C73" s="140"/>
      <c r="D73" s="140"/>
      <c r="E73" s="42" t="s">
        <v>85</v>
      </c>
      <c r="F73" s="22">
        <f>F74</f>
        <v>30000</v>
      </c>
      <c r="G73" s="77"/>
    </row>
    <row r="74" spans="1:7" ht="38.25">
      <c r="A74" s="10" t="s">
        <v>102</v>
      </c>
      <c r="B74" s="10" t="s">
        <v>98</v>
      </c>
      <c r="C74" s="140" t="s">
        <v>118</v>
      </c>
      <c r="D74" s="140"/>
      <c r="E74" s="92" t="s">
        <v>407</v>
      </c>
      <c r="F74" s="22">
        <f>F75</f>
        <v>30000</v>
      </c>
      <c r="G74" s="77"/>
    </row>
    <row r="75" spans="1:7" ht="29.25" customHeight="1">
      <c r="A75" s="10" t="s">
        <v>102</v>
      </c>
      <c r="B75" s="10" t="s">
        <v>98</v>
      </c>
      <c r="C75" s="140" t="s">
        <v>122</v>
      </c>
      <c r="D75" s="140"/>
      <c r="E75" s="92" t="s">
        <v>132</v>
      </c>
      <c r="F75" s="22">
        <f>F76</f>
        <v>30000</v>
      </c>
      <c r="G75" s="86"/>
    </row>
    <row r="76" spans="1:7" ht="29.25" customHeight="1">
      <c r="A76" s="10" t="s">
        <v>102</v>
      </c>
      <c r="B76" s="10" t="s">
        <v>98</v>
      </c>
      <c r="C76" s="140" t="s">
        <v>315</v>
      </c>
      <c r="D76" s="140"/>
      <c r="E76" s="42" t="s">
        <v>86</v>
      </c>
      <c r="F76" s="22">
        <f>F77</f>
        <v>30000</v>
      </c>
      <c r="G76" s="86"/>
    </row>
    <row r="77" spans="1:7" ht="29.25" customHeight="1">
      <c r="A77" s="14" t="s">
        <v>102</v>
      </c>
      <c r="B77" s="14" t="s">
        <v>98</v>
      </c>
      <c r="C77" s="142" t="s">
        <v>315</v>
      </c>
      <c r="D77" s="142" t="s">
        <v>42</v>
      </c>
      <c r="E77" s="107" t="s">
        <v>51</v>
      </c>
      <c r="F77" s="23">
        <v>30000</v>
      </c>
      <c r="G77" s="86"/>
    </row>
    <row r="78" spans="1:7" ht="15.75">
      <c r="A78" s="98" t="s">
        <v>102</v>
      </c>
      <c r="B78" s="98" t="s">
        <v>105</v>
      </c>
      <c r="C78" s="140"/>
      <c r="D78" s="150"/>
      <c r="E78" s="42" t="s">
        <v>314</v>
      </c>
      <c r="F78" s="22">
        <f>F79+F85</f>
        <v>6305084.529999999</v>
      </c>
      <c r="G78" s="86"/>
    </row>
    <row r="79" spans="1:7" ht="42.75" customHeight="1">
      <c r="A79" s="98" t="s">
        <v>102</v>
      </c>
      <c r="B79" s="98" t="s">
        <v>105</v>
      </c>
      <c r="C79" s="140" t="s">
        <v>136</v>
      </c>
      <c r="D79" s="150"/>
      <c r="E79" s="106" t="s">
        <v>413</v>
      </c>
      <c r="F79" s="22">
        <f>F80</f>
        <v>5017964.8</v>
      </c>
      <c r="G79" s="77"/>
    </row>
    <row r="80" spans="1:7" ht="15.75">
      <c r="A80" s="10" t="s">
        <v>102</v>
      </c>
      <c r="B80" s="10" t="s">
        <v>105</v>
      </c>
      <c r="C80" s="140" t="s">
        <v>137</v>
      </c>
      <c r="D80" s="150"/>
      <c r="E80" s="106" t="s">
        <v>177</v>
      </c>
      <c r="F80" s="22">
        <f>F82+F83</f>
        <v>5017964.8</v>
      </c>
      <c r="G80" s="77"/>
    </row>
    <row r="81" spans="1:7" ht="25.5">
      <c r="A81" s="10" t="s">
        <v>102</v>
      </c>
      <c r="B81" s="10" t="s">
        <v>105</v>
      </c>
      <c r="C81" s="140" t="s">
        <v>316</v>
      </c>
      <c r="D81" s="150"/>
      <c r="E81" s="106" t="s">
        <v>317</v>
      </c>
      <c r="F81" s="22">
        <f>F82</f>
        <v>270464.8</v>
      </c>
      <c r="G81" s="77"/>
    </row>
    <row r="82" spans="1:7" ht="25.5">
      <c r="A82" s="14" t="s">
        <v>102</v>
      </c>
      <c r="B82" s="14" t="s">
        <v>105</v>
      </c>
      <c r="C82" s="142" t="s">
        <v>316</v>
      </c>
      <c r="D82" s="151" t="s">
        <v>42</v>
      </c>
      <c r="E82" s="107" t="s">
        <v>41</v>
      </c>
      <c r="F82" s="23">
        <v>270464.8</v>
      </c>
      <c r="G82" s="77"/>
    </row>
    <row r="83" spans="1:7" ht="76.5">
      <c r="A83" s="10" t="s">
        <v>102</v>
      </c>
      <c r="B83" s="10" t="s">
        <v>105</v>
      </c>
      <c r="C83" s="140" t="s">
        <v>432</v>
      </c>
      <c r="D83" s="150"/>
      <c r="E83" s="106" t="s">
        <v>433</v>
      </c>
      <c r="F83" s="22">
        <f>F84</f>
        <v>4747500</v>
      </c>
      <c r="G83" s="77"/>
    </row>
    <row r="84" spans="1:7" ht="25.5">
      <c r="A84" s="14" t="s">
        <v>102</v>
      </c>
      <c r="B84" s="14" t="s">
        <v>105</v>
      </c>
      <c r="C84" s="142" t="s">
        <v>432</v>
      </c>
      <c r="D84" s="151" t="s">
        <v>42</v>
      </c>
      <c r="E84" s="107" t="s">
        <v>41</v>
      </c>
      <c r="F84" s="23">
        <v>4747500</v>
      </c>
      <c r="G84" s="77"/>
    </row>
    <row r="85" spans="1:7" ht="44.25" customHeight="1">
      <c r="A85" s="98" t="s">
        <v>102</v>
      </c>
      <c r="B85" s="98" t="s">
        <v>105</v>
      </c>
      <c r="C85" s="140" t="s">
        <v>127</v>
      </c>
      <c r="D85" s="150"/>
      <c r="E85" s="45" t="s">
        <v>318</v>
      </c>
      <c r="F85" s="22">
        <f>F86</f>
        <v>1287119.73</v>
      </c>
      <c r="G85" s="84"/>
    </row>
    <row r="86" spans="1:7" ht="39.75" customHeight="1">
      <c r="A86" s="98" t="s">
        <v>102</v>
      </c>
      <c r="B86" s="98" t="s">
        <v>105</v>
      </c>
      <c r="C86" s="140" t="s">
        <v>126</v>
      </c>
      <c r="D86" s="150"/>
      <c r="E86" s="106" t="s">
        <v>308</v>
      </c>
      <c r="F86" s="22">
        <f>F87</f>
        <v>1287119.73</v>
      </c>
      <c r="G86" s="78"/>
    </row>
    <row r="87" spans="1:7" ht="30.75" customHeight="1">
      <c r="A87" s="98" t="s">
        <v>102</v>
      </c>
      <c r="B87" s="98" t="s">
        <v>105</v>
      </c>
      <c r="C87" s="140" t="s">
        <v>250</v>
      </c>
      <c r="D87" s="150"/>
      <c r="E87" s="106" t="s">
        <v>319</v>
      </c>
      <c r="F87" s="22">
        <f>F88</f>
        <v>1287119.73</v>
      </c>
      <c r="G87" s="78"/>
    </row>
    <row r="88" spans="1:7" ht="30" customHeight="1">
      <c r="A88" s="101" t="s">
        <v>102</v>
      </c>
      <c r="B88" s="101" t="s">
        <v>105</v>
      </c>
      <c r="C88" s="142" t="s">
        <v>250</v>
      </c>
      <c r="D88" s="151" t="s">
        <v>42</v>
      </c>
      <c r="E88" s="107" t="s">
        <v>41</v>
      </c>
      <c r="F88" s="23">
        <v>1287119.73</v>
      </c>
      <c r="G88" s="78"/>
    </row>
    <row r="89" spans="1:7" ht="30" customHeight="1">
      <c r="A89" s="98" t="s">
        <v>102</v>
      </c>
      <c r="B89" s="98" t="s">
        <v>206</v>
      </c>
      <c r="C89" s="140"/>
      <c r="D89" s="150"/>
      <c r="E89" s="106" t="s">
        <v>87</v>
      </c>
      <c r="F89" s="22">
        <f>F90</f>
        <v>808040</v>
      </c>
      <c r="G89" s="78"/>
    </row>
    <row r="90" spans="1:7" ht="30" customHeight="1">
      <c r="A90" s="98" t="s">
        <v>102</v>
      </c>
      <c r="B90" s="98" t="s">
        <v>206</v>
      </c>
      <c r="C90" s="140" t="s">
        <v>127</v>
      </c>
      <c r="D90" s="150"/>
      <c r="E90" s="45" t="s">
        <v>318</v>
      </c>
      <c r="F90" s="22">
        <f>F91</f>
        <v>808040</v>
      </c>
      <c r="G90" s="78"/>
    </row>
    <row r="91" spans="1:7" ht="30" customHeight="1">
      <c r="A91" s="98" t="s">
        <v>102</v>
      </c>
      <c r="B91" s="98" t="s">
        <v>206</v>
      </c>
      <c r="C91" s="140" t="s">
        <v>126</v>
      </c>
      <c r="D91" s="150"/>
      <c r="E91" s="106" t="s">
        <v>308</v>
      </c>
      <c r="F91" s="22">
        <f>F92+F94</f>
        <v>808040</v>
      </c>
      <c r="G91" s="78"/>
    </row>
    <row r="92" spans="1:7" ht="30" customHeight="1">
      <c r="A92" s="98" t="s">
        <v>102</v>
      </c>
      <c r="B92" s="98" t="s">
        <v>206</v>
      </c>
      <c r="C92" s="140" t="s">
        <v>434</v>
      </c>
      <c r="D92" s="150"/>
      <c r="E92" s="106" t="s">
        <v>345</v>
      </c>
      <c r="F92" s="22">
        <f>F93</f>
        <v>5000</v>
      </c>
      <c r="G92" s="78"/>
    </row>
    <row r="93" spans="1:7" ht="30" customHeight="1">
      <c r="A93" s="101" t="s">
        <v>102</v>
      </c>
      <c r="B93" s="101" t="s">
        <v>206</v>
      </c>
      <c r="C93" s="142" t="s">
        <v>434</v>
      </c>
      <c r="D93" s="151" t="s">
        <v>42</v>
      </c>
      <c r="E93" s="107" t="s">
        <v>41</v>
      </c>
      <c r="F93" s="23">
        <v>5000</v>
      </c>
      <c r="G93" s="78"/>
    </row>
    <row r="94" spans="1:7" ht="39.75" customHeight="1">
      <c r="A94" s="98" t="s">
        <v>102</v>
      </c>
      <c r="B94" s="98" t="s">
        <v>206</v>
      </c>
      <c r="C94" s="140" t="s">
        <v>435</v>
      </c>
      <c r="D94" s="150"/>
      <c r="E94" s="106" t="s">
        <v>436</v>
      </c>
      <c r="F94" s="22">
        <f>F95</f>
        <v>803040</v>
      </c>
      <c r="G94" s="78"/>
    </row>
    <row r="95" spans="1:7" ht="30" customHeight="1">
      <c r="A95" s="101" t="s">
        <v>102</v>
      </c>
      <c r="B95" s="101" t="s">
        <v>206</v>
      </c>
      <c r="C95" s="142" t="s">
        <v>435</v>
      </c>
      <c r="D95" s="151" t="s">
        <v>42</v>
      </c>
      <c r="E95" s="107" t="s">
        <v>41</v>
      </c>
      <c r="F95" s="23">
        <v>803040</v>
      </c>
      <c r="G95" s="78"/>
    </row>
    <row r="96" spans="1:7" ht="32.25" customHeight="1">
      <c r="A96" s="69" t="s">
        <v>103</v>
      </c>
      <c r="B96" s="69"/>
      <c r="C96" s="141"/>
      <c r="D96" s="141"/>
      <c r="E96" s="49" t="s">
        <v>191</v>
      </c>
      <c r="F96" s="50">
        <f>F97+F102+F119</f>
        <v>2260199.2</v>
      </c>
      <c r="G96" s="78"/>
    </row>
    <row r="97" spans="1:7" ht="15.75">
      <c r="A97" s="10" t="s">
        <v>103</v>
      </c>
      <c r="B97" s="10" t="s">
        <v>100</v>
      </c>
      <c r="C97" s="140"/>
      <c r="D97" s="140"/>
      <c r="E97" s="42" t="s">
        <v>192</v>
      </c>
      <c r="F97" s="22">
        <f>F98</f>
        <v>8400</v>
      </c>
      <c r="G97" s="78"/>
    </row>
    <row r="98" spans="1:7" ht="37.5" customHeight="1">
      <c r="A98" s="10" t="s">
        <v>103</v>
      </c>
      <c r="B98" s="10" t="s">
        <v>100</v>
      </c>
      <c r="C98" s="130" t="s">
        <v>258</v>
      </c>
      <c r="D98" s="140"/>
      <c r="E98" s="97" t="s">
        <v>320</v>
      </c>
      <c r="F98" s="22">
        <f>F99</f>
        <v>8400</v>
      </c>
      <c r="G98" s="77"/>
    </row>
    <row r="99" spans="1:7" ht="37.5" customHeight="1">
      <c r="A99" s="10" t="s">
        <v>103</v>
      </c>
      <c r="B99" s="10" t="s">
        <v>100</v>
      </c>
      <c r="C99" s="130" t="s">
        <v>259</v>
      </c>
      <c r="D99" s="140"/>
      <c r="E99" s="173" t="s">
        <v>321</v>
      </c>
      <c r="F99" s="36">
        <f>F101</f>
        <v>8400</v>
      </c>
      <c r="G99" s="77"/>
    </row>
    <row r="100" spans="1:7" ht="37.5" customHeight="1">
      <c r="A100" s="10" t="s">
        <v>103</v>
      </c>
      <c r="B100" s="10" t="s">
        <v>100</v>
      </c>
      <c r="C100" s="130" t="s">
        <v>322</v>
      </c>
      <c r="D100" s="140"/>
      <c r="E100" s="174" t="s">
        <v>323</v>
      </c>
      <c r="F100" s="36">
        <f>F101</f>
        <v>8400</v>
      </c>
      <c r="G100" s="77"/>
    </row>
    <row r="101" spans="1:7" ht="36.75" customHeight="1">
      <c r="A101" s="14" t="s">
        <v>103</v>
      </c>
      <c r="B101" s="14" t="s">
        <v>100</v>
      </c>
      <c r="C101" s="147" t="s">
        <v>322</v>
      </c>
      <c r="D101" s="142" t="s">
        <v>42</v>
      </c>
      <c r="E101" s="107" t="s">
        <v>51</v>
      </c>
      <c r="F101" s="37">
        <v>8400</v>
      </c>
      <c r="G101" s="77"/>
    </row>
    <row r="102" spans="1:7" ht="15.75">
      <c r="A102" s="10" t="s">
        <v>103</v>
      </c>
      <c r="B102" s="10" t="s">
        <v>101</v>
      </c>
      <c r="C102" s="140"/>
      <c r="D102" s="140"/>
      <c r="E102" s="42" t="s">
        <v>195</v>
      </c>
      <c r="F102" s="22">
        <f>F103+F107+F111</f>
        <v>1085599.2</v>
      </c>
      <c r="G102" s="77"/>
    </row>
    <row r="103" spans="1:7" ht="51">
      <c r="A103" s="10" t="s">
        <v>138</v>
      </c>
      <c r="B103" s="10" t="s">
        <v>101</v>
      </c>
      <c r="C103" s="140" t="s">
        <v>446</v>
      </c>
      <c r="D103" s="140"/>
      <c r="E103" s="106" t="s">
        <v>396</v>
      </c>
      <c r="F103" s="22">
        <f>F104</f>
        <v>100000</v>
      </c>
      <c r="G103" s="77"/>
    </row>
    <row r="104" spans="1:7" ht="15.75">
      <c r="A104" s="10" t="s">
        <v>103</v>
      </c>
      <c r="B104" s="10" t="s">
        <v>101</v>
      </c>
      <c r="C104" s="140" t="s">
        <v>451</v>
      </c>
      <c r="D104" s="140"/>
      <c r="E104" s="204" t="s">
        <v>450</v>
      </c>
      <c r="F104" s="22">
        <f>F105</f>
        <v>100000</v>
      </c>
      <c r="G104" s="77"/>
    </row>
    <row r="105" spans="1:7" ht="25.5">
      <c r="A105" s="10" t="s">
        <v>138</v>
      </c>
      <c r="B105" s="10" t="s">
        <v>101</v>
      </c>
      <c r="C105" s="140" t="s">
        <v>387</v>
      </c>
      <c r="D105" s="140"/>
      <c r="E105" s="106" t="s">
        <v>397</v>
      </c>
      <c r="F105" s="22">
        <f>F106</f>
        <v>100000</v>
      </c>
      <c r="G105" s="77"/>
    </row>
    <row r="106" spans="1:7" ht="42.75" customHeight="1">
      <c r="A106" s="14" t="s">
        <v>138</v>
      </c>
      <c r="B106" s="14" t="s">
        <v>101</v>
      </c>
      <c r="C106" s="142" t="s">
        <v>387</v>
      </c>
      <c r="D106" s="142" t="s">
        <v>42</v>
      </c>
      <c r="E106" s="107" t="s">
        <v>51</v>
      </c>
      <c r="F106" s="23">
        <v>100000</v>
      </c>
      <c r="G106" s="77"/>
    </row>
    <row r="107" spans="1:7" ht="31.5" customHeight="1">
      <c r="A107" s="10" t="s">
        <v>138</v>
      </c>
      <c r="B107" s="10" t="s">
        <v>101</v>
      </c>
      <c r="C107" s="140" t="s">
        <v>398</v>
      </c>
      <c r="D107" s="140"/>
      <c r="E107" s="106" t="s">
        <v>408</v>
      </c>
      <c r="F107" s="22">
        <f>F108</f>
        <v>331249.2</v>
      </c>
      <c r="G107" s="77"/>
    </row>
    <row r="108" spans="1:7" ht="23.25" customHeight="1">
      <c r="A108" s="10" t="s">
        <v>103</v>
      </c>
      <c r="B108" s="10" t="s">
        <v>101</v>
      </c>
      <c r="C108" s="140" t="s">
        <v>452</v>
      </c>
      <c r="D108" s="140"/>
      <c r="E108" s="205" t="s">
        <v>453</v>
      </c>
      <c r="F108" s="22">
        <f>F109</f>
        <v>331249.2</v>
      </c>
      <c r="G108" s="77"/>
    </row>
    <row r="109" spans="1:7" ht="41.25" customHeight="1">
      <c r="A109" s="10" t="s">
        <v>138</v>
      </c>
      <c r="B109" s="10" t="s">
        <v>101</v>
      </c>
      <c r="C109" s="140" t="s">
        <v>399</v>
      </c>
      <c r="D109" s="140"/>
      <c r="E109" s="106" t="s">
        <v>388</v>
      </c>
      <c r="F109" s="22">
        <f>F110</f>
        <v>331249.2</v>
      </c>
      <c r="G109" s="77"/>
    </row>
    <row r="110" spans="1:7" ht="34.5" customHeight="1">
      <c r="A110" s="14" t="s">
        <v>138</v>
      </c>
      <c r="B110" s="14" t="s">
        <v>101</v>
      </c>
      <c r="C110" s="142" t="s">
        <v>399</v>
      </c>
      <c r="D110" s="142" t="s">
        <v>42</v>
      </c>
      <c r="E110" s="107" t="s">
        <v>51</v>
      </c>
      <c r="F110" s="23">
        <v>331249.2</v>
      </c>
      <c r="G110" s="77"/>
    </row>
    <row r="111" spans="1:7" ht="42" customHeight="1">
      <c r="A111" s="10" t="s">
        <v>103</v>
      </c>
      <c r="B111" s="10" t="s">
        <v>101</v>
      </c>
      <c r="C111" s="140" t="s">
        <v>127</v>
      </c>
      <c r="D111" s="140"/>
      <c r="E111" s="42" t="s">
        <v>311</v>
      </c>
      <c r="F111" s="22">
        <f>F112</f>
        <v>654350</v>
      </c>
      <c r="G111" s="77"/>
    </row>
    <row r="112" spans="1:7" ht="18.75" customHeight="1">
      <c r="A112" s="10" t="s">
        <v>103</v>
      </c>
      <c r="B112" s="10" t="s">
        <v>101</v>
      </c>
      <c r="C112" s="140" t="s">
        <v>141</v>
      </c>
      <c r="D112" s="140"/>
      <c r="E112" s="42" t="s">
        <v>89</v>
      </c>
      <c r="F112" s="22">
        <f>F113+F115+F117</f>
        <v>654350</v>
      </c>
      <c r="G112" s="77"/>
    </row>
    <row r="113" spans="1:7" ht="15.75">
      <c r="A113" s="10" t="s">
        <v>103</v>
      </c>
      <c r="B113" s="10" t="s">
        <v>101</v>
      </c>
      <c r="C113" s="140" t="s">
        <v>151</v>
      </c>
      <c r="D113" s="140"/>
      <c r="E113" s="42" t="s">
        <v>196</v>
      </c>
      <c r="F113" s="22">
        <f>F114</f>
        <v>231850</v>
      </c>
      <c r="G113" s="77"/>
    </row>
    <row r="114" spans="1:7" ht="31.5" customHeight="1">
      <c r="A114" s="31" t="s">
        <v>103</v>
      </c>
      <c r="B114" s="31" t="s">
        <v>101</v>
      </c>
      <c r="C114" s="148" t="s">
        <v>151</v>
      </c>
      <c r="D114" s="148" t="s">
        <v>42</v>
      </c>
      <c r="E114" s="107" t="s">
        <v>51</v>
      </c>
      <c r="F114" s="23">
        <v>231850</v>
      </c>
      <c r="G114" s="77"/>
    </row>
    <row r="115" spans="1:7" ht="15.75">
      <c r="A115" s="10" t="s">
        <v>103</v>
      </c>
      <c r="B115" s="10" t="s">
        <v>101</v>
      </c>
      <c r="C115" s="140" t="s">
        <v>150</v>
      </c>
      <c r="D115" s="140"/>
      <c r="E115" s="42" t="s">
        <v>91</v>
      </c>
      <c r="F115" s="22">
        <f>F116</f>
        <v>100000</v>
      </c>
      <c r="G115" s="84"/>
    </row>
    <row r="116" spans="1:7" ht="32.25" customHeight="1">
      <c r="A116" s="14" t="s">
        <v>103</v>
      </c>
      <c r="B116" s="14" t="s">
        <v>101</v>
      </c>
      <c r="C116" s="142" t="s">
        <v>150</v>
      </c>
      <c r="D116" s="142" t="s">
        <v>42</v>
      </c>
      <c r="E116" s="107" t="s">
        <v>51</v>
      </c>
      <c r="F116" s="23">
        <v>100000</v>
      </c>
      <c r="G116" s="77"/>
    </row>
    <row r="117" spans="1:7" ht="37.5" customHeight="1">
      <c r="A117" s="10" t="s">
        <v>103</v>
      </c>
      <c r="B117" s="10" t="s">
        <v>101</v>
      </c>
      <c r="C117" s="140" t="s">
        <v>149</v>
      </c>
      <c r="D117" s="140"/>
      <c r="E117" s="42" t="s">
        <v>92</v>
      </c>
      <c r="F117" s="22">
        <f>SUM(F118:F118)</f>
        <v>322500</v>
      </c>
      <c r="G117" s="77"/>
    </row>
    <row r="118" spans="1:7" ht="27" customHeight="1">
      <c r="A118" s="14" t="s">
        <v>103</v>
      </c>
      <c r="B118" s="14" t="s">
        <v>101</v>
      </c>
      <c r="C118" s="142" t="s">
        <v>149</v>
      </c>
      <c r="D118" s="142" t="s">
        <v>42</v>
      </c>
      <c r="E118" s="107" t="s">
        <v>51</v>
      </c>
      <c r="F118" s="23">
        <v>322500</v>
      </c>
      <c r="G118" s="77"/>
    </row>
    <row r="119" spans="1:7" ht="27" customHeight="1">
      <c r="A119" s="197" t="s">
        <v>103</v>
      </c>
      <c r="B119" s="197" t="s">
        <v>103</v>
      </c>
      <c r="C119" s="198"/>
      <c r="D119" s="198"/>
      <c r="E119" s="199" t="s">
        <v>441</v>
      </c>
      <c r="F119" s="175">
        <f>F120</f>
        <v>1166200</v>
      </c>
      <c r="G119" s="77"/>
    </row>
    <row r="120" spans="1:7" ht="27" customHeight="1">
      <c r="A120" s="10" t="s">
        <v>103</v>
      </c>
      <c r="B120" s="10" t="s">
        <v>103</v>
      </c>
      <c r="C120" s="140" t="s">
        <v>134</v>
      </c>
      <c r="D120" s="140"/>
      <c r="E120" s="129" t="s">
        <v>386</v>
      </c>
      <c r="F120" s="22">
        <f>F121</f>
        <v>1166200</v>
      </c>
      <c r="G120" s="77"/>
    </row>
    <row r="121" spans="1:7" ht="27" customHeight="1">
      <c r="A121" s="10" t="s">
        <v>138</v>
      </c>
      <c r="B121" s="10" t="s">
        <v>103</v>
      </c>
      <c r="C121" s="140" t="s">
        <v>133</v>
      </c>
      <c r="D121" s="140"/>
      <c r="E121" s="42" t="s">
        <v>324</v>
      </c>
      <c r="F121" s="22">
        <f>F123+F124</f>
        <v>1166200</v>
      </c>
      <c r="G121" s="77"/>
    </row>
    <row r="122" spans="1:7" ht="27" customHeight="1">
      <c r="A122" s="10" t="s">
        <v>138</v>
      </c>
      <c r="B122" s="10" t="s">
        <v>103</v>
      </c>
      <c r="C122" s="140" t="s">
        <v>325</v>
      </c>
      <c r="D122" s="140"/>
      <c r="E122" s="42" t="s">
        <v>114</v>
      </c>
      <c r="F122" s="22">
        <f>F123</f>
        <v>49582</v>
      </c>
      <c r="G122" s="77"/>
    </row>
    <row r="123" spans="1:7" ht="27" customHeight="1">
      <c r="A123" s="14" t="s">
        <v>103</v>
      </c>
      <c r="B123" s="14" t="s">
        <v>103</v>
      </c>
      <c r="C123" s="142" t="s">
        <v>325</v>
      </c>
      <c r="D123" s="142" t="s">
        <v>42</v>
      </c>
      <c r="E123" s="107" t="s">
        <v>51</v>
      </c>
      <c r="F123" s="23">
        <v>49582</v>
      </c>
      <c r="G123" s="77"/>
    </row>
    <row r="124" spans="1:7" ht="27" customHeight="1">
      <c r="A124" s="10" t="s">
        <v>103</v>
      </c>
      <c r="B124" s="10" t="s">
        <v>103</v>
      </c>
      <c r="C124" s="140" t="s">
        <v>437</v>
      </c>
      <c r="D124" s="140"/>
      <c r="E124" s="106" t="s">
        <v>438</v>
      </c>
      <c r="F124" s="22">
        <f>F125</f>
        <v>1116618</v>
      </c>
      <c r="G124" s="77"/>
    </row>
    <row r="125" spans="1:7" ht="27" customHeight="1">
      <c r="A125" s="14" t="s">
        <v>103</v>
      </c>
      <c r="B125" s="14" t="s">
        <v>103</v>
      </c>
      <c r="C125" s="142" t="s">
        <v>437</v>
      </c>
      <c r="D125" s="142" t="s">
        <v>42</v>
      </c>
      <c r="E125" s="107" t="s">
        <v>51</v>
      </c>
      <c r="F125" s="23">
        <v>1116618</v>
      </c>
      <c r="G125" s="77"/>
    </row>
    <row r="126" spans="1:7" ht="16.5">
      <c r="A126" s="48" t="s">
        <v>104</v>
      </c>
      <c r="B126" s="48"/>
      <c r="C126" s="141"/>
      <c r="D126" s="141"/>
      <c r="E126" s="49" t="s">
        <v>93</v>
      </c>
      <c r="F126" s="50">
        <f>F127+F140</f>
        <v>5623959.66</v>
      </c>
      <c r="G126" s="77"/>
    </row>
    <row r="127" spans="1:7" ht="26.25" customHeight="1">
      <c r="A127" s="10" t="s">
        <v>104</v>
      </c>
      <c r="B127" s="10" t="s">
        <v>98</v>
      </c>
      <c r="C127" s="140"/>
      <c r="D127" s="140"/>
      <c r="E127" s="42" t="s">
        <v>94</v>
      </c>
      <c r="F127" s="22">
        <f>F132+F128</f>
        <v>4430263.43</v>
      </c>
      <c r="G127" s="77"/>
    </row>
    <row r="128" spans="1:7" ht="39" customHeight="1">
      <c r="A128" s="10" t="s">
        <v>104</v>
      </c>
      <c r="B128" s="10" t="s">
        <v>98</v>
      </c>
      <c r="C128" s="140" t="s">
        <v>326</v>
      </c>
      <c r="D128" s="140"/>
      <c r="E128" s="42" t="s">
        <v>389</v>
      </c>
      <c r="F128" s="22">
        <f>F129</f>
        <v>61000</v>
      </c>
      <c r="G128" s="77"/>
    </row>
    <row r="129" spans="1:7" ht="39.75" customHeight="1">
      <c r="A129" s="10" t="s">
        <v>104</v>
      </c>
      <c r="B129" s="10" t="s">
        <v>98</v>
      </c>
      <c r="C129" s="140" t="s">
        <v>327</v>
      </c>
      <c r="D129" s="140"/>
      <c r="E129" s="42" t="s">
        <v>390</v>
      </c>
      <c r="F129" s="22">
        <f>F130</f>
        <v>61000</v>
      </c>
      <c r="G129" s="77"/>
    </row>
    <row r="130" spans="1:7" ht="29.25" customHeight="1">
      <c r="A130" s="10" t="s">
        <v>104</v>
      </c>
      <c r="B130" s="10" t="s">
        <v>98</v>
      </c>
      <c r="C130" s="140" t="s">
        <v>328</v>
      </c>
      <c r="D130" s="140"/>
      <c r="E130" s="42" t="s">
        <v>391</v>
      </c>
      <c r="F130" s="22">
        <f>F131</f>
        <v>61000</v>
      </c>
      <c r="G130" s="77"/>
    </row>
    <row r="131" spans="1:7" ht="27" customHeight="1">
      <c r="A131" s="14" t="s">
        <v>104</v>
      </c>
      <c r="B131" s="14" t="s">
        <v>98</v>
      </c>
      <c r="C131" s="142" t="s">
        <v>328</v>
      </c>
      <c r="D131" s="142" t="s">
        <v>42</v>
      </c>
      <c r="E131" s="107" t="s">
        <v>51</v>
      </c>
      <c r="F131" s="23">
        <v>61000</v>
      </c>
      <c r="G131" s="77"/>
    </row>
    <row r="132" spans="1:7" ht="39.75" customHeight="1">
      <c r="A132" s="10" t="s">
        <v>104</v>
      </c>
      <c r="B132" s="10" t="s">
        <v>98</v>
      </c>
      <c r="C132" s="140" t="s">
        <v>127</v>
      </c>
      <c r="D132" s="140"/>
      <c r="E132" s="42" t="s">
        <v>311</v>
      </c>
      <c r="F132" s="22">
        <f>F133</f>
        <v>4369263.43</v>
      </c>
      <c r="G132" s="77"/>
    </row>
    <row r="133" spans="1:7" ht="17.25" customHeight="1">
      <c r="A133" s="10" t="s">
        <v>104</v>
      </c>
      <c r="B133" s="10" t="s">
        <v>98</v>
      </c>
      <c r="C133" s="140" t="s">
        <v>126</v>
      </c>
      <c r="D133" s="140"/>
      <c r="E133" s="42" t="s">
        <v>329</v>
      </c>
      <c r="F133" s="22">
        <f>F134+F138</f>
        <v>4369263.43</v>
      </c>
      <c r="G133" s="77"/>
    </row>
    <row r="134" spans="1:7" ht="28.5" customHeight="1">
      <c r="A134" s="10" t="s">
        <v>104</v>
      </c>
      <c r="B134" s="10" t="s">
        <v>98</v>
      </c>
      <c r="C134" s="140" t="s">
        <v>128</v>
      </c>
      <c r="D134" s="140"/>
      <c r="E134" s="42" t="s">
        <v>197</v>
      </c>
      <c r="F134" s="22">
        <f>SUM(F135:F137)</f>
        <v>4335033.43</v>
      </c>
      <c r="G134" s="77"/>
    </row>
    <row r="135" spans="1:8" s="18" customFormat="1" ht="24.75" customHeight="1">
      <c r="A135" s="14" t="s">
        <v>104</v>
      </c>
      <c r="B135" s="14" t="s">
        <v>98</v>
      </c>
      <c r="C135" s="142" t="s">
        <v>128</v>
      </c>
      <c r="D135" s="142" t="s">
        <v>50</v>
      </c>
      <c r="E135" s="43" t="s">
        <v>57</v>
      </c>
      <c r="F135" s="23">
        <v>2089881.1</v>
      </c>
      <c r="G135" s="77"/>
      <c r="H135" s="88"/>
    </row>
    <row r="136" spans="1:8" s="18" customFormat="1" ht="40.5" customHeight="1">
      <c r="A136" s="14" t="s">
        <v>104</v>
      </c>
      <c r="B136" s="14" t="s">
        <v>98</v>
      </c>
      <c r="C136" s="142" t="s">
        <v>128</v>
      </c>
      <c r="D136" s="142" t="s">
        <v>42</v>
      </c>
      <c r="E136" s="107" t="s">
        <v>51</v>
      </c>
      <c r="F136" s="23">
        <v>1917171.69</v>
      </c>
      <c r="G136" s="77"/>
      <c r="H136" s="88"/>
    </row>
    <row r="137" spans="1:8" s="18" customFormat="1" ht="40.5" customHeight="1">
      <c r="A137" s="14" t="s">
        <v>104</v>
      </c>
      <c r="B137" s="14" t="s">
        <v>98</v>
      </c>
      <c r="C137" s="142" t="s">
        <v>128</v>
      </c>
      <c r="D137" s="142" t="s">
        <v>46</v>
      </c>
      <c r="E137" s="43" t="s">
        <v>52</v>
      </c>
      <c r="F137" s="23">
        <v>327980.64</v>
      </c>
      <c r="G137" s="77"/>
      <c r="H137" s="88"/>
    </row>
    <row r="138" spans="1:8" s="18" customFormat="1" ht="40.5" customHeight="1">
      <c r="A138" s="10" t="s">
        <v>104</v>
      </c>
      <c r="B138" s="10" t="s">
        <v>98</v>
      </c>
      <c r="C138" s="140" t="s">
        <v>439</v>
      </c>
      <c r="D138" s="140"/>
      <c r="E138" s="106" t="s">
        <v>440</v>
      </c>
      <c r="F138" s="22">
        <f>F139</f>
        <v>34230</v>
      </c>
      <c r="G138" s="77"/>
      <c r="H138" s="88"/>
    </row>
    <row r="139" spans="1:8" s="18" customFormat="1" ht="40.5" customHeight="1">
      <c r="A139" s="14" t="s">
        <v>104</v>
      </c>
      <c r="B139" s="14" t="s">
        <v>98</v>
      </c>
      <c r="C139" s="142" t="s">
        <v>439</v>
      </c>
      <c r="D139" s="142" t="s">
        <v>42</v>
      </c>
      <c r="E139" s="107" t="s">
        <v>51</v>
      </c>
      <c r="F139" s="23">
        <v>34230</v>
      </c>
      <c r="G139" s="77"/>
      <c r="H139" s="88"/>
    </row>
    <row r="140" spans="1:8" s="18" customFormat="1" ht="15.75">
      <c r="A140" s="10" t="s">
        <v>104</v>
      </c>
      <c r="B140" s="10" t="s">
        <v>102</v>
      </c>
      <c r="C140" s="140"/>
      <c r="D140" s="140"/>
      <c r="E140" s="106" t="s">
        <v>409</v>
      </c>
      <c r="F140" s="22">
        <f>F141</f>
        <v>1193696.23</v>
      </c>
      <c r="G140" s="77"/>
      <c r="H140" s="88"/>
    </row>
    <row r="141" spans="1:8" s="18" customFormat="1" ht="40.5" customHeight="1">
      <c r="A141" s="10" t="s">
        <v>104</v>
      </c>
      <c r="B141" s="10" t="s">
        <v>102</v>
      </c>
      <c r="C141" s="140" t="s">
        <v>127</v>
      </c>
      <c r="D141" s="140"/>
      <c r="E141" s="42" t="s">
        <v>311</v>
      </c>
      <c r="F141" s="22">
        <f>F142</f>
        <v>1193696.23</v>
      </c>
      <c r="G141" s="77"/>
      <c r="H141" s="88"/>
    </row>
    <row r="142" spans="1:8" s="18" customFormat="1" ht="40.5" customHeight="1">
      <c r="A142" s="10" t="s">
        <v>104</v>
      </c>
      <c r="B142" s="10" t="s">
        <v>102</v>
      </c>
      <c r="C142" s="140" t="s">
        <v>126</v>
      </c>
      <c r="D142" s="140"/>
      <c r="E142" s="42" t="s">
        <v>308</v>
      </c>
      <c r="F142" s="22">
        <f>F143</f>
        <v>1193696.23</v>
      </c>
      <c r="G142" s="77"/>
      <c r="H142" s="88"/>
    </row>
    <row r="143" spans="1:8" s="18" customFormat="1" ht="63.75">
      <c r="A143" s="10" t="s">
        <v>104</v>
      </c>
      <c r="B143" s="10" t="s">
        <v>102</v>
      </c>
      <c r="C143" s="140" t="s">
        <v>124</v>
      </c>
      <c r="D143" s="140"/>
      <c r="E143" s="42" t="s">
        <v>410</v>
      </c>
      <c r="F143" s="22">
        <f>SUM(F144:F144)</f>
        <v>1193696.23</v>
      </c>
      <c r="G143" s="77"/>
      <c r="H143" s="88"/>
    </row>
    <row r="144" spans="1:8" s="18" customFormat="1" ht="27.75" customHeight="1">
      <c r="A144" s="14" t="s">
        <v>104</v>
      </c>
      <c r="B144" s="14" t="s">
        <v>102</v>
      </c>
      <c r="C144" s="142" t="s">
        <v>124</v>
      </c>
      <c r="D144" s="142" t="s">
        <v>44</v>
      </c>
      <c r="E144" s="107" t="s">
        <v>48</v>
      </c>
      <c r="F144" s="23">
        <v>1193696.23</v>
      </c>
      <c r="G144" s="78"/>
      <c r="H144" s="88"/>
    </row>
    <row r="145" spans="1:8" s="18" customFormat="1" ht="33" customHeight="1">
      <c r="A145" s="48">
        <v>10</v>
      </c>
      <c r="B145" s="48"/>
      <c r="C145" s="141"/>
      <c r="D145" s="141"/>
      <c r="E145" s="49" t="s">
        <v>199</v>
      </c>
      <c r="F145" s="50">
        <f>F146+F152</f>
        <v>398000</v>
      </c>
      <c r="G145" s="77"/>
      <c r="H145" s="90"/>
    </row>
    <row r="146" spans="1:8" ht="15.75">
      <c r="A146" s="10">
        <v>10</v>
      </c>
      <c r="B146" s="10" t="s">
        <v>98</v>
      </c>
      <c r="C146" s="140"/>
      <c r="D146" s="140"/>
      <c r="E146" s="42" t="s">
        <v>96</v>
      </c>
      <c r="F146" s="22">
        <f>F147</f>
        <v>382000</v>
      </c>
      <c r="G146" s="77"/>
      <c r="H146" s="90"/>
    </row>
    <row r="147" spans="1:8" ht="42" customHeight="1">
      <c r="A147" s="10">
        <v>10</v>
      </c>
      <c r="B147" s="10" t="s">
        <v>98</v>
      </c>
      <c r="C147" s="140" t="s">
        <v>118</v>
      </c>
      <c r="D147" s="140"/>
      <c r="E147" s="92" t="s">
        <v>414</v>
      </c>
      <c r="F147" s="22">
        <f>F148</f>
        <v>382000</v>
      </c>
      <c r="G147" s="77"/>
      <c r="H147" s="90"/>
    </row>
    <row r="148" spans="1:7" ht="27.75" customHeight="1">
      <c r="A148" s="10" t="s">
        <v>205</v>
      </c>
      <c r="B148" s="10" t="s">
        <v>98</v>
      </c>
      <c r="C148" s="140" t="s">
        <v>122</v>
      </c>
      <c r="D148" s="140"/>
      <c r="E148" s="92" t="s">
        <v>123</v>
      </c>
      <c r="F148" s="36">
        <f>F149</f>
        <v>382000</v>
      </c>
      <c r="G148" s="77"/>
    </row>
    <row r="149" spans="1:7" ht="25.5">
      <c r="A149" s="10" t="s">
        <v>205</v>
      </c>
      <c r="B149" s="10" t="s">
        <v>98</v>
      </c>
      <c r="C149" s="140" t="s">
        <v>120</v>
      </c>
      <c r="D149" s="140"/>
      <c r="E149" s="42" t="s">
        <v>97</v>
      </c>
      <c r="F149" s="22">
        <f>F150</f>
        <v>382000</v>
      </c>
      <c r="G149" s="77"/>
    </row>
    <row r="150" spans="1:7" ht="25.5">
      <c r="A150" s="10">
        <v>10</v>
      </c>
      <c r="B150" s="10" t="s">
        <v>98</v>
      </c>
      <c r="C150" s="140" t="s">
        <v>121</v>
      </c>
      <c r="D150" s="140"/>
      <c r="E150" s="42" t="s">
        <v>336</v>
      </c>
      <c r="F150" s="22">
        <f>F151</f>
        <v>382000</v>
      </c>
      <c r="G150" s="78"/>
    </row>
    <row r="151" spans="1:7" ht="27" customHeight="1">
      <c r="A151" s="14" t="s">
        <v>205</v>
      </c>
      <c r="B151" s="14" t="s">
        <v>98</v>
      </c>
      <c r="C151" s="142" t="s">
        <v>121</v>
      </c>
      <c r="D151" s="142" t="s">
        <v>49</v>
      </c>
      <c r="E151" s="43" t="s">
        <v>55</v>
      </c>
      <c r="F151" s="23">
        <v>382000</v>
      </c>
      <c r="G151" s="77"/>
    </row>
    <row r="152" spans="1:7" ht="15.75">
      <c r="A152" s="10">
        <v>10</v>
      </c>
      <c r="B152" s="10" t="s">
        <v>101</v>
      </c>
      <c r="C152" s="140"/>
      <c r="D152" s="140"/>
      <c r="E152" s="42" t="s">
        <v>217</v>
      </c>
      <c r="F152" s="22">
        <f aca="true" t="shared" si="0" ref="F152:F157">F153</f>
        <v>16000</v>
      </c>
      <c r="G152" s="77"/>
    </row>
    <row r="153" spans="1:7" ht="38.25">
      <c r="A153" s="10" t="s">
        <v>205</v>
      </c>
      <c r="B153" s="10" t="s">
        <v>101</v>
      </c>
      <c r="C153" s="140" t="s">
        <v>127</v>
      </c>
      <c r="D153" s="140"/>
      <c r="E153" s="42" t="s">
        <v>311</v>
      </c>
      <c r="F153" s="22">
        <f t="shared" si="0"/>
        <v>16000</v>
      </c>
      <c r="G153" s="77"/>
    </row>
    <row r="154" spans="1:7" ht="38.25">
      <c r="A154" s="10" t="s">
        <v>205</v>
      </c>
      <c r="B154" s="10" t="s">
        <v>101</v>
      </c>
      <c r="C154" s="140" t="s">
        <v>126</v>
      </c>
      <c r="D154" s="140"/>
      <c r="E154" s="42" t="s">
        <v>308</v>
      </c>
      <c r="F154" s="22">
        <f t="shared" si="0"/>
        <v>16000</v>
      </c>
      <c r="G154" s="77"/>
    </row>
    <row r="155" spans="1:7" ht="54" customHeight="1">
      <c r="A155" s="10">
        <v>10</v>
      </c>
      <c r="B155" s="10" t="s">
        <v>101</v>
      </c>
      <c r="C155" s="140" t="s">
        <v>43</v>
      </c>
      <c r="D155" s="140"/>
      <c r="E155" s="92" t="s">
        <v>332</v>
      </c>
      <c r="F155" s="22">
        <f t="shared" si="0"/>
        <v>16000</v>
      </c>
      <c r="G155" s="84"/>
    </row>
    <row r="156" spans="1:7" ht="54" customHeight="1">
      <c r="A156" s="10" t="s">
        <v>205</v>
      </c>
      <c r="B156" s="10" t="s">
        <v>101</v>
      </c>
      <c r="C156" s="140" t="s">
        <v>43</v>
      </c>
      <c r="D156" s="140" t="s">
        <v>335</v>
      </c>
      <c r="E156" s="92" t="s">
        <v>333</v>
      </c>
      <c r="F156" s="36">
        <f t="shared" si="0"/>
        <v>16000</v>
      </c>
      <c r="G156" s="77"/>
    </row>
    <row r="157" spans="1:7" ht="15.75">
      <c r="A157" s="10" t="s">
        <v>205</v>
      </c>
      <c r="B157" s="10" t="s">
        <v>101</v>
      </c>
      <c r="C157" s="140" t="s">
        <v>43</v>
      </c>
      <c r="D157" s="140" t="s">
        <v>50</v>
      </c>
      <c r="E157" s="42" t="s">
        <v>56</v>
      </c>
      <c r="F157" s="22">
        <f t="shared" si="0"/>
        <v>16000</v>
      </c>
      <c r="G157" s="77"/>
    </row>
    <row r="158" spans="1:7" ht="27.75" customHeight="1">
      <c r="A158" s="14">
        <v>10</v>
      </c>
      <c r="B158" s="14" t="s">
        <v>101</v>
      </c>
      <c r="C158" s="142" t="s">
        <v>43</v>
      </c>
      <c r="D158" s="142" t="s">
        <v>209</v>
      </c>
      <c r="E158" s="43" t="s">
        <v>334</v>
      </c>
      <c r="F158" s="23">
        <v>16000</v>
      </c>
      <c r="G158" s="78"/>
    </row>
    <row r="159" spans="1:7" ht="20.25" customHeight="1">
      <c r="A159" s="48">
        <v>11</v>
      </c>
      <c r="B159" s="48"/>
      <c r="C159" s="141"/>
      <c r="D159" s="141"/>
      <c r="E159" s="49" t="s">
        <v>106</v>
      </c>
      <c r="F159" s="50">
        <f>F160</f>
        <v>15084</v>
      </c>
      <c r="G159" s="77"/>
    </row>
    <row r="160" spans="1:7" ht="31.5" customHeight="1">
      <c r="A160" s="10">
        <v>11</v>
      </c>
      <c r="B160" s="10" t="s">
        <v>98</v>
      </c>
      <c r="C160" s="140"/>
      <c r="D160" s="140"/>
      <c r="E160" s="42" t="s">
        <v>202</v>
      </c>
      <c r="F160" s="22">
        <f>F161</f>
        <v>15084</v>
      </c>
      <c r="G160" s="77"/>
    </row>
    <row r="161" spans="1:7" ht="25.5">
      <c r="A161" s="10">
        <v>11</v>
      </c>
      <c r="B161" s="10" t="s">
        <v>98</v>
      </c>
      <c r="C161" s="140" t="s">
        <v>116</v>
      </c>
      <c r="D161" s="140"/>
      <c r="E161" s="42" t="s">
        <v>415</v>
      </c>
      <c r="F161" s="22">
        <f>F162</f>
        <v>15084</v>
      </c>
      <c r="G161" s="77"/>
    </row>
    <row r="162" spans="1:7" ht="31.5" customHeight="1">
      <c r="A162" s="10" t="s">
        <v>211</v>
      </c>
      <c r="B162" s="10" t="s">
        <v>98</v>
      </c>
      <c r="C162" s="140" t="s">
        <v>117</v>
      </c>
      <c r="D162" s="140"/>
      <c r="E162" s="42" t="s">
        <v>337</v>
      </c>
      <c r="F162" s="36">
        <f>F163</f>
        <v>15084</v>
      </c>
      <c r="G162" s="77"/>
    </row>
    <row r="163" spans="1:7" ht="40.5" customHeight="1">
      <c r="A163" s="10">
        <v>11</v>
      </c>
      <c r="B163" s="10" t="s">
        <v>98</v>
      </c>
      <c r="C163" s="140" t="s">
        <v>115</v>
      </c>
      <c r="D163" s="140"/>
      <c r="E163" s="42" t="s">
        <v>107</v>
      </c>
      <c r="F163" s="22">
        <f>F164</f>
        <v>15084</v>
      </c>
      <c r="G163" s="77"/>
    </row>
    <row r="164" spans="1:7" ht="42" customHeight="1">
      <c r="A164" s="14" t="s">
        <v>211</v>
      </c>
      <c r="B164" s="14" t="s">
        <v>98</v>
      </c>
      <c r="C164" s="142" t="s">
        <v>115</v>
      </c>
      <c r="D164" s="142" t="s">
        <v>42</v>
      </c>
      <c r="E164" s="107" t="s">
        <v>51</v>
      </c>
      <c r="F164" s="23">
        <v>15084</v>
      </c>
      <c r="G164" s="77"/>
    </row>
    <row r="165" spans="1:7" ht="21.75" customHeight="1">
      <c r="A165" s="32"/>
      <c r="B165" s="32"/>
      <c r="C165" s="149"/>
      <c r="D165" s="149"/>
      <c r="E165" s="46" t="s">
        <v>218</v>
      </c>
      <c r="F165" s="33">
        <f>F7+F49+F56+F72+F96+F126+F145+F159</f>
        <v>22850642.73</v>
      </c>
      <c r="G165" s="85" t="s">
        <v>444</v>
      </c>
    </row>
    <row r="166" ht="33" customHeight="1"/>
    <row r="167" ht="15">
      <c r="H167" s="91"/>
    </row>
  </sheetData>
  <sheetProtection/>
  <mergeCells count="6">
    <mergeCell ref="A2:F2"/>
    <mergeCell ref="C4:C6"/>
    <mergeCell ref="D4:D6"/>
    <mergeCell ref="E4:E6"/>
    <mergeCell ref="A1:C1"/>
    <mergeCell ref="D1:F1"/>
  </mergeCells>
  <printOptions/>
  <pageMargins left="0.42" right="0.32" top="0.4" bottom="0.39" header="0.26" footer="0.3"/>
  <pageSetup fitToHeight="0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03"/>
  <sheetViews>
    <sheetView view="pageBreakPreview" zoomScaleSheetLayoutView="100" workbookViewId="0" topLeftCell="A191">
      <selection activeCell="K200" sqref="K200"/>
    </sheetView>
  </sheetViews>
  <sheetFormatPr defaultColWidth="9.140625" defaultRowHeight="15"/>
  <cols>
    <col min="1" max="1" width="55.28125" style="96" customWidth="1"/>
    <col min="2" max="2" width="8.7109375" style="11" customWidth="1"/>
    <col min="3" max="3" width="5.8515625" style="11" customWidth="1"/>
    <col min="4" max="4" width="5.57421875" style="11" customWidth="1"/>
    <col min="5" max="5" width="16.7109375" style="11" customWidth="1"/>
    <col min="6" max="6" width="8.421875" style="11" customWidth="1"/>
    <col min="7" max="7" width="19.7109375" style="13" customWidth="1"/>
    <col min="8" max="8" width="4.00390625" style="0" customWidth="1"/>
  </cols>
  <sheetData>
    <row r="1" spans="1:7" ht="341.25" customHeight="1">
      <c r="A1" s="186"/>
      <c r="B1" s="209"/>
      <c r="C1" s="212"/>
      <c r="D1" s="212"/>
      <c r="E1" s="209" t="s">
        <v>459</v>
      </c>
      <c r="F1" s="212"/>
      <c r="G1" s="212"/>
    </row>
    <row r="2" spans="1:7" ht="32.25" customHeight="1">
      <c r="A2" s="221" t="s">
        <v>416</v>
      </c>
      <c r="B2" s="222"/>
      <c r="C2" s="222"/>
      <c r="D2" s="222"/>
      <c r="E2" s="222"/>
      <c r="F2" s="222"/>
      <c r="G2" s="222"/>
    </row>
    <row r="3" ht="15">
      <c r="G3" s="12" t="s">
        <v>152</v>
      </c>
    </row>
    <row r="4" spans="1:8" ht="15">
      <c r="A4" s="223" t="s">
        <v>108</v>
      </c>
      <c r="B4" s="155" t="s">
        <v>109</v>
      </c>
      <c r="C4" s="155"/>
      <c r="D4" s="155"/>
      <c r="E4" s="155"/>
      <c r="F4" s="155"/>
      <c r="G4" s="163" t="s">
        <v>77</v>
      </c>
      <c r="H4" s="6"/>
    </row>
    <row r="5" spans="1:8" ht="30" customHeight="1">
      <c r="A5" s="224"/>
      <c r="B5" s="155" t="s">
        <v>266</v>
      </c>
      <c r="C5" s="155" t="s">
        <v>110</v>
      </c>
      <c r="D5" s="155" t="s">
        <v>111</v>
      </c>
      <c r="E5" s="155" t="s">
        <v>112</v>
      </c>
      <c r="F5" s="155" t="s">
        <v>75</v>
      </c>
      <c r="G5" s="163" t="s">
        <v>380</v>
      </c>
      <c r="H5" s="6"/>
    </row>
    <row r="6" spans="1:8" ht="21.75" customHeight="1">
      <c r="A6" s="49" t="s">
        <v>182</v>
      </c>
      <c r="B6" s="38" t="s">
        <v>306</v>
      </c>
      <c r="C6" s="48" t="s">
        <v>98</v>
      </c>
      <c r="D6" s="48"/>
      <c r="E6" s="48"/>
      <c r="F6" s="48"/>
      <c r="G6" s="50">
        <f>SUM(G7+G12+G29+G24)</f>
        <v>5908216.99</v>
      </c>
      <c r="H6" s="7"/>
    </row>
    <row r="7" spans="1:7" ht="25.5">
      <c r="A7" s="42" t="s">
        <v>183</v>
      </c>
      <c r="B7" s="113" t="s">
        <v>306</v>
      </c>
      <c r="C7" s="10" t="s">
        <v>98</v>
      </c>
      <c r="D7" s="10" t="s">
        <v>100</v>
      </c>
      <c r="E7" s="10"/>
      <c r="F7" s="10"/>
      <c r="G7" s="22">
        <f>G8</f>
        <v>745864.72</v>
      </c>
    </row>
    <row r="8" spans="1:7" ht="38.25">
      <c r="A8" s="42" t="s">
        <v>340</v>
      </c>
      <c r="B8" s="113" t="s">
        <v>306</v>
      </c>
      <c r="C8" s="10" t="s">
        <v>98</v>
      </c>
      <c r="D8" s="10" t="s">
        <v>100</v>
      </c>
      <c r="E8" s="10" t="s">
        <v>127</v>
      </c>
      <c r="F8" s="10"/>
      <c r="G8" s="22">
        <f>G9</f>
        <v>745864.72</v>
      </c>
    </row>
    <row r="9" spans="1:7" ht="38.25">
      <c r="A9" s="42" t="s">
        <v>338</v>
      </c>
      <c r="B9" s="113" t="s">
        <v>306</v>
      </c>
      <c r="C9" s="10" t="s">
        <v>98</v>
      </c>
      <c r="D9" s="10" t="s">
        <v>100</v>
      </c>
      <c r="E9" s="10" t="s">
        <v>126</v>
      </c>
      <c r="F9" s="10"/>
      <c r="G9" s="22">
        <f>G10</f>
        <v>745864.72</v>
      </c>
    </row>
    <row r="10" spans="1:7" ht="15.75">
      <c r="A10" s="42" t="s">
        <v>339</v>
      </c>
      <c r="B10" s="113" t="s">
        <v>306</v>
      </c>
      <c r="C10" s="10" t="s">
        <v>98</v>
      </c>
      <c r="D10" s="10" t="s">
        <v>100</v>
      </c>
      <c r="E10" s="21" t="s">
        <v>142</v>
      </c>
      <c r="F10" s="10"/>
      <c r="G10" s="22">
        <f>G11</f>
        <v>745864.72</v>
      </c>
    </row>
    <row r="11" spans="1:7" ht="25.5">
      <c r="A11" s="107" t="s">
        <v>48</v>
      </c>
      <c r="B11" s="113" t="s">
        <v>306</v>
      </c>
      <c r="C11" s="14" t="s">
        <v>98</v>
      </c>
      <c r="D11" s="14" t="s">
        <v>100</v>
      </c>
      <c r="E11" s="16" t="s">
        <v>142</v>
      </c>
      <c r="F11" s="14" t="s">
        <v>44</v>
      </c>
      <c r="G11" s="23">
        <v>745864.72</v>
      </c>
    </row>
    <row r="12" spans="1:7" ht="38.25">
      <c r="A12" s="42" t="s">
        <v>184</v>
      </c>
      <c r="B12" s="113" t="s">
        <v>306</v>
      </c>
      <c r="C12" s="10" t="s">
        <v>98</v>
      </c>
      <c r="D12" s="10" t="s">
        <v>102</v>
      </c>
      <c r="E12" s="10"/>
      <c r="F12" s="10"/>
      <c r="G12" s="22">
        <f>G13+G20</f>
        <v>2195184.27</v>
      </c>
    </row>
    <row r="13" spans="1:7" ht="38.25">
      <c r="A13" s="42" t="s">
        <v>340</v>
      </c>
      <c r="B13" s="113" t="s">
        <v>306</v>
      </c>
      <c r="C13" s="10" t="s">
        <v>98</v>
      </c>
      <c r="D13" s="10" t="s">
        <v>102</v>
      </c>
      <c r="E13" s="10" t="s">
        <v>127</v>
      </c>
      <c r="F13" s="10"/>
      <c r="G13" s="22">
        <f>G14+G22</f>
        <v>2194184.27</v>
      </c>
    </row>
    <row r="14" spans="1:7" ht="38.25">
      <c r="A14" s="42" t="s">
        <v>329</v>
      </c>
      <c r="B14" s="113" t="s">
        <v>306</v>
      </c>
      <c r="C14" s="10" t="s">
        <v>98</v>
      </c>
      <c r="D14" s="10" t="s">
        <v>102</v>
      </c>
      <c r="E14" s="10" t="s">
        <v>126</v>
      </c>
      <c r="F14" s="10"/>
      <c r="G14" s="22">
        <f>G15</f>
        <v>2177071.27</v>
      </c>
    </row>
    <row r="15" spans="1:7" ht="15.75">
      <c r="A15" s="42" t="s">
        <v>185</v>
      </c>
      <c r="B15" s="113" t="s">
        <v>306</v>
      </c>
      <c r="C15" s="10" t="s">
        <v>98</v>
      </c>
      <c r="D15" s="10" t="s">
        <v>102</v>
      </c>
      <c r="E15" s="10" t="s">
        <v>143</v>
      </c>
      <c r="F15" s="10"/>
      <c r="G15" s="22">
        <f>G16+G17+G18+G19</f>
        <v>2177071.27</v>
      </c>
    </row>
    <row r="16" spans="1:7" ht="25.5">
      <c r="A16" s="107" t="s">
        <v>48</v>
      </c>
      <c r="B16" s="113" t="s">
        <v>306</v>
      </c>
      <c r="C16" s="14" t="s">
        <v>98</v>
      </c>
      <c r="D16" s="14" t="s">
        <v>102</v>
      </c>
      <c r="E16" s="14" t="s">
        <v>143</v>
      </c>
      <c r="F16" s="14" t="s">
        <v>44</v>
      </c>
      <c r="G16" s="23">
        <v>1182358.69</v>
      </c>
    </row>
    <row r="17" spans="1:7" ht="25.5">
      <c r="A17" s="107" t="s">
        <v>51</v>
      </c>
      <c r="B17" s="113" t="s">
        <v>306</v>
      </c>
      <c r="C17" s="14" t="s">
        <v>98</v>
      </c>
      <c r="D17" s="14" t="s">
        <v>102</v>
      </c>
      <c r="E17" s="14" t="s">
        <v>143</v>
      </c>
      <c r="F17" s="14" t="s">
        <v>42</v>
      </c>
      <c r="G17" s="23">
        <v>810591</v>
      </c>
    </row>
    <row r="18" spans="1:7" ht="15.75">
      <c r="A18" s="43" t="s">
        <v>62</v>
      </c>
      <c r="B18" s="113" t="s">
        <v>306</v>
      </c>
      <c r="C18" s="14" t="s">
        <v>98</v>
      </c>
      <c r="D18" s="14" t="s">
        <v>102</v>
      </c>
      <c r="E18" s="14" t="s">
        <v>143</v>
      </c>
      <c r="F18" s="14" t="s">
        <v>45</v>
      </c>
      <c r="G18" s="23">
        <v>502.71</v>
      </c>
    </row>
    <row r="19" spans="1:7" ht="15.75">
      <c r="A19" s="43" t="s">
        <v>52</v>
      </c>
      <c r="B19" s="113" t="s">
        <v>306</v>
      </c>
      <c r="C19" s="14" t="s">
        <v>98</v>
      </c>
      <c r="D19" s="14" t="s">
        <v>102</v>
      </c>
      <c r="E19" s="14" t="s">
        <v>143</v>
      </c>
      <c r="F19" s="14" t="s">
        <v>46</v>
      </c>
      <c r="G19" s="23">
        <v>183618.87</v>
      </c>
    </row>
    <row r="20" spans="1:7" ht="38.25">
      <c r="A20" s="42" t="s">
        <v>379</v>
      </c>
      <c r="B20" s="178" t="s">
        <v>306</v>
      </c>
      <c r="C20" s="10" t="s">
        <v>98</v>
      </c>
      <c r="D20" s="10" t="s">
        <v>102</v>
      </c>
      <c r="E20" s="10" t="s">
        <v>378</v>
      </c>
      <c r="F20" s="10"/>
      <c r="G20" s="22">
        <f>G21</f>
        <v>1000</v>
      </c>
    </row>
    <row r="21" spans="1:7" ht="30" customHeight="1">
      <c r="A21" s="107" t="s">
        <v>51</v>
      </c>
      <c r="B21" s="113" t="s">
        <v>306</v>
      </c>
      <c r="C21" s="14" t="s">
        <v>98</v>
      </c>
      <c r="D21" s="14" t="s">
        <v>102</v>
      </c>
      <c r="E21" s="14" t="s">
        <v>378</v>
      </c>
      <c r="F21" s="14" t="s">
        <v>42</v>
      </c>
      <c r="G21" s="23">
        <v>1000</v>
      </c>
    </row>
    <row r="22" spans="1:7" ht="49.5" customHeight="1">
      <c r="A22" s="106" t="s">
        <v>440</v>
      </c>
      <c r="B22" s="178" t="s">
        <v>306</v>
      </c>
      <c r="C22" s="10" t="s">
        <v>98</v>
      </c>
      <c r="D22" s="10" t="s">
        <v>102</v>
      </c>
      <c r="E22" s="140" t="s">
        <v>439</v>
      </c>
      <c r="F22" s="14"/>
      <c r="G22" s="22">
        <f>G23</f>
        <v>17113</v>
      </c>
    </row>
    <row r="23" spans="1:7" ht="30" customHeight="1">
      <c r="A23" s="107" t="s">
        <v>51</v>
      </c>
      <c r="B23" s="113" t="s">
        <v>306</v>
      </c>
      <c r="C23" s="14" t="s">
        <v>98</v>
      </c>
      <c r="D23" s="14" t="s">
        <v>102</v>
      </c>
      <c r="E23" s="142" t="s">
        <v>439</v>
      </c>
      <c r="F23" s="14" t="s">
        <v>42</v>
      </c>
      <c r="G23" s="23">
        <v>17113</v>
      </c>
    </row>
    <row r="24" spans="1:7" ht="15.75">
      <c r="A24" s="73" t="s">
        <v>32</v>
      </c>
      <c r="B24" s="113" t="s">
        <v>306</v>
      </c>
      <c r="C24" s="74" t="s">
        <v>98</v>
      </c>
      <c r="D24" s="74" t="s">
        <v>211</v>
      </c>
      <c r="E24" s="75"/>
      <c r="F24" s="75"/>
      <c r="G24" s="22">
        <f>G25</f>
        <v>50000</v>
      </c>
    </row>
    <row r="25" spans="1:7" ht="38.25">
      <c r="A25" s="108" t="s">
        <v>307</v>
      </c>
      <c r="B25" s="113" t="s">
        <v>306</v>
      </c>
      <c r="C25" s="139" t="s">
        <v>98</v>
      </c>
      <c r="D25" s="139" t="s">
        <v>211</v>
      </c>
      <c r="E25" s="139" t="s">
        <v>127</v>
      </c>
      <c r="F25" s="139"/>
      <c r="G25" s="22">
        <f>G26</f>
        <v>50000</v>
      </c>
    </row>
    <row r="26" spans="1:7" ht="38.25">
      <c r="A26" s="108" t="s">
        <v>308</v>
      </c>
      <c r="B26" s="113" t="s">
        <v>306</v>
      </c>
      <c r="C26" s="139" t="s">
        <v>98</v>
      </c>
      <c r="D26" s="139" t="s">
        <v>211</v>
      </c>
      <c r="E26" s="139" t="s">
        <v>126</v>
      </c>
      <c r="F26" s="139"/>
      <c r="G26" s="22">
        <f>G27</f>
        <v>50000</v>
      </c>
    </row>
    <row r="27" spans="1:7" ht="15.75">
      <c r="A27" s="108" t="s">
        <v>33</v>
      </c>
      <c r="B27" s="113" t="s">
        <v>306</v>
      </c>
      <c r="C27" s="139" t="s">
        <v>98</v>
      </c>
      <c r="D27" s="139" t="s">
        <v>211</v>
      </c>
      <c r="E27" s="139" t="s">
        <v>34</v>
      </c>
      <c r="F27" s="139"/>
      <c r="G27" s="22">
        <f>G28</f>
        <v>50000</v>
      </c>
    </row>
    <row r="28" spans="1:7" ht="15.75">
      <c r="A28" s="108" t="s">
        <v>35</v>
      </c>
      <c r="B28" s="113" t="s">
        <v>306</v>
      </c>
      <c r="C28" s="139" t="s">
        <v>98</v>
      </c>
      <c r="D28" s="139" t="s">
        <v>211</v>
      </c>
      <c r="E28" s="139" t="s">
        <v>34</v>
      </c>
      <c r="F28" s="139" t="s">
        <v>36</v>
      </c>
      <c r="G28" s="23">
        <v>50000</v>
      </c>
    </row>
    <row r="29" spans="1:7" ht="15.75">
      <c r="A29" s="44" t="s">
        <v>81</v>
      </c>
      <c r="B29" s="113" t="s">
        <v>306</v>
      </c>
      <c r="C29" s="34" t="s">
        <v>98</v>
      </c>
      <c r="D29" s="34">
        <v>13</v>
      </c>
      <c r="E29" s="35"/>
      <c r="F29" s="35"/>
      <c r="G29" s="36">
        <f>G30+G38+G34</f>
        <v>2917168</v>
      </c>
    </row>
    <row r="30" spans="1:7" ht="25.5">
      <c r="A30" s="129" t="s">
        <v>411</v>
      </c>
      <c r="B30" s="113" t="s">
        <v>306</v>
      </c>
      <c r="C30" s="10" t="s">
        <v>98</v>
      </c>
      <c r="D30" s="10">
        <v>13</v>
      </c>
      <c r="E30" s="140" t="s">
        <v>131</v>
      </c>
      <c r="F30" s="10"/>
      <c r="G30" s="22">
        <f>G31</f>
        <v>40560</v>
      </c>
    </row>
    <row r="31" spans="1:7" ht="25.5">
      <c r="A31" s="129" t="s">
        <v>448</v>
      </c>
      <c r="B31" s="113" t="s">
        <v>306</v>
      </c>
      <c r="C31" s="10" t="s">
        <v>98</v>
      </c>
      <c r="D31" s="10" t="s">
        <v>204</v>
      </c>
      <c r="E31" s="140" t="s">
        <v>449</v>
      </c>
      <c r="F31" s="10"/>
      <c r="G31" s="22">
        <f>G32</f>
        <v>40560</v>
      </c>
    </row>
    <row r="32" spans="1:7" ht="25.5">
      <c r="A32" s="42" t="s">
        <v>310</v>
      </c>
      <c r="B32" s="113" t="s">
        <v>306</v>
      </c>
      <c r="C32" s="10" t="s">
        <v>98</v>
      </c>
      <c r="D32" s="10" t="s">
        <v>146</v>
      </c>
      <c r="E32" s="140" t="s">
        <v>309</v>
      </c>
      <c r="F32" s="10"/>
      <c r="G32" s="22">
        <f>G33</f>
        <v>40560</v>
      </c>
    </row>
    <row r="33" spans="1:7" ht="25.5">
      <c r="A33" s="107" t="s">
        <v>51</v>
      </c>
      <c r="B33" s="113" t="s">
        <v>306</v>
      </c>
      <c r="C33" s="14" t="s">
        <v>98</v>
      </c>
      <c r="D33" s="14">
        <v>13</v>
      </c>
      <c r="E33" s="142" t="s">
        <v>309</v>
      </c>
      <c r="F33" s="14" t="s">
        <v>42</v>
      </c>
      <c r="G33" s="23">
        <v>40560</v>
      </c>
    </row>
    <row r="34" spans="1:7" ht="38.25">
      <c r="A34" s="44" t="s">
        <v>384</v>
      </c>
      <c r="B34" s="113" t="s">
        <v>306</v>
      </c>
      <c r="C34" s="10" t="s">
        <v>98</v>
      </c>
      <c r="D34" s="10" t="s">
        <v>204</v>
      </c>
      <c r="E34" s="140" t="s">
        <v>383</v>
      </c>
      <c r="F34" s="14"/>
      <c r="G34" s="22">
        <f>G35</f>
        <v>1000</v>
      </c>
    </row>
    <row r="35" spans="1:7" ht="38.25">
      <c r="A35" s="203" t="s">
        <v>447</v>
      </c>
      <c r="B35" s="113" t="s">
        <v>306</v>
      </c>
      <c r="C35" s="10" t="s">
        <v>98</v>
      </c>
      <c r="D35" s="10" t="s">
        <v>204</v>
      </c>
      <c r="E35" s="140" t="s">
        <v>392</v>
      </c>
      <c r="F35" s="14"/>
      <c r="G35" s="22">
        <f>G36</f>
        <v>1000</v>
      </c>
    </row>
    <row r="36" spans="1:7" ht="38.25">
      <c r="A36" s="44" t="s">
        <v>385</v>
      </c>
      <c r="B36" s="113" t="s">
        <v>306</v>
      </c>
      <c r="C36" s="10" t="s">
        <v>98</v>
      </c>
      <c r="D36" s="10" t="s">
        <v>204</v>
      </c>
      <c r="E36" s="140" t="s">
        <v>392</v>
      </c>
      <c r="F36" s="14"/>
      <c r="G36" s="22">
        <f>G37</f>
        <v>1000</v>
      </c>
    </row>
    <row r="37" spans="1:7" ht="25.5">
      <c r="A37" s="107" t="s">
        <v>51</v>
      </c>
      <c r="B37" s="113" t="s">
        <v>306</v>
      </c>
      <c r="C37" s="14" t="s">
        <v>98</v>
      </c>
      <c r="D37" s="14" t="s">
        <v>204</v>
      </c>
      <c r="E37" s="142" t="s">
        <v>393</v>
      </c>
      <c r="F37" s="14" t="s">
        <v>42</v>
      </c>
      <c r="G37" s="23">
        <v>1000</v>
      </c>
    </row>
    <row r="38" spans="1:7" ht="38.25">
      <c r="A38" s="42" t="s">
        <v>311</v>
      </c>
      <c r="B38" s="113" t="s">
        <v>306</v>
      </c>
      <c r="C38" s="10" t="s">
        <v>98</v>
      </c>
      <c r="D38" s="10">
        <v>13</v>
      </c>
      <c r="E38" s="10" t="s">
        <v>127</v>
      </c>
      <c r="F38" s="10"/>
      <c r="G38" s="22">
        <f>G39</f>
        <v>2875608</v>
      </c>
    </row>
    <row r="39" spans="1:7" ht="38.25">
      <c r="A39" s="42" t="s">
        <v>329</v>
      </c>
      <c r="B39" s="113" t="s">
        <v>306</v>
      </c>
      <c r="C39" s="10" t="s">
        <v>98</v>
      </c>
      <c r="D39" s="10">
        <v>13</v>
      </c>
      <c r="E39" s="10" t="s">
        <v>126</v>
      </c>
      <c r="F39" s="10"/>
      <c r="G39" s="22">
        <f>G44+G40</f>
        <v>2875608</v>
      </c>
    </row>
    <row r="40" spans="1:7" ht="25.5">
      <c r="A40" s="42" t="s">
        <v>216</v>
      </c>
      <c r="B40" s="113" t="s">
        <v>306</v>
      </c>
      <c r="C40" s="10" t="s">
        <v>98</v>
      </c>
      <c r="D40" s="10">
        <v>13</v>
      </c>
      <c r="E40" s="10" t="s">
        <v>145</v>
      </c>
      <c r="F40" s="10"/>
      <c r="G40" s="22">
        <f>G41+G42+G43</f>
        <v>2764808</v>
      </c>
    </row>
    <row r="41" spans="1:7" ht="25.5">
      <c r="A41" s="107" t="s">
        <v>48</v>
      </c>
      <c r="B41" s="113" t="s">
        <v>306</v>
      </c>
      <c r="C41" s="14" t="s">
        <v>99</v>
      </c>
      <c r="D41" s="14">
        <v>12</v>
      </c>
      <c r="E41" s="14" t="s">
        <v>145</v>
      </c>
      <c r="F41" s="14" t="s">
        <v>44</v>
      </c>
      <c r="G41" s="23">
        <v>2174328</v>
      </c>
    </row>
    <row r="42" spans="1:7" ht="25.5">
      <c r="A42" s="107" t="s">
        <v>51</v>
      </c>
      <c r="B42" s="113" t="s">
        <v>306</v>
      </c>
      <c r="C42" s="14" t="s">
        <v>98</v>
      </c>
      <c r="D42" s="14" t="s">
        <v>204</v>
      </c>
      <c r="E42" s="14" t="s">
        <v>145</v>
      </c>
      <c r="F42" s="14" t="s">
        <v>42</v>
      </c>
      <c r="G42" s="23">
        <v>580501</v>
      </c>
    </row>
    <row r="43" spans="1:7" ht="15.75">
      <c r="A43" s="43" t="s">
        <v>52</v>
      </c>
      <c r="B43" s="113" t="s">
        <v>306</v>
      </c>
      <c r="C43" s="14" t="s">
        <v>98</v>
      </c>
      <c r="D43" s="14" t="s">
        <v>204</v>
      </c>
      <c r="E43" s="14" t="s">
        <v>145</v>
      </c>
      <c r="F43" s="14" t="s">
        <v>46</v>
      </c>
      <c r="G43" s="23">
        <v>9979</v>
      </c>
    </row>
    <row r="44" spans="1:7" ht="25.5">
      <c r="A44" s="42" t="s">
        <v>113</v>
      </c>
      <c r="B44" s="113" t="s">
        <v>306</v>
      </c>
      <c r="C44" s="10" t="s">
        <v>98</v>
      </c>
      <c r="D44" s="10">
        <v>13</v>
      </c>
      <c r="E44" s="10" t="s">
        <v>144</v>
      </c>
      <c r="F44" s="10"/>
      <c r="G44" s="22">
        <f>G45+G47+G46</f>
        <v>110800</v>
      </c>
    </row>
    <row r="45" spans="1:7" ht="25.5">
      <c r="A45" s="107" t="s">
        <v>51</v>
      </c>
      <c r="B45" s="113" t="s">
        <v>306</v>
      </c>
      <c r="C45" s="14" t="s">
        <v>98</v>
      </c>
      <c r="D45" s="14" t="s">
        <v>204</v>
      </c>
      <c r="E45" s="14" t="s">
        <v>144</v>
      </c>
      <c r="F45" s="14" t="s">
        <v>42</v>
      </c>
      <c r="G45" s="23">
        <v>110800</v>
      </c>
    </row>
    <row r="46" spans="1:7" ht="15.75">
      <c r="A46" s="107" t="s">
        <v>62</v>
      </c>
      <c r="B46" s="41" t="s">
        <v>341</v>
      </c>
      <c r="C46" s="142" t="s">
        <v>98</v>
      </c>
      <c r="D46" s="142" t="s">
        <v>204</v>
      </c>
      <c r="E46" s="14" t="s">
        <v>144</v>
      </c>
      <c r="F46" s="14" t="s">
        <v>45</v>
      </c>
      <c r="G46" s="23">
        <v>0</v>
      </c>
    </row>
    <row r="47" spans="1:7" ht="15.75">
      <c r="A47" s="43" t="s">
        <v>52</v>
      </c>
      <c r="B47" s="113" t="s">
        <v>306</v>
      </c>
      <c r="C47" s="14" t="s">
        <v>98</v>
      </c>
      <c r="D47" s="14" t="s">
        <v>204</v>
      </c>
      <c r="E47" s="14" t="s">
        <v>144</v>
      </c>
      <c r="F47" s="14" t="s">
        <v>46</v>
      </c>
      <c r="G47" s="23">
        <v>0</v>
      </c>
    </row>
    <row r="48" spans="1:7" ht="16.5">
      <c r="A48" s="49" t="s">
        <v>82</v>
      </c>
      <c r="B48" s="177" t="s">
        <v>306</v>
      </c>
      <c r="C48" s="48" t="s">
        <v>100</v>
      </c>
      <c r="D48" s="48"/>
      <c r="E48" s="48"/>
      <c r="F48" s="48"/>
      <c r="G48" s="50">
        <f>G49</f>
        <v>152400</v>
      </c>
    </row>
    <row r="49" spans="1:7" ht="15.75">
      <c r="A49" s="42" t="s">
        <v>187</v>
      </c>
      <c r="B49" s="113" t="s">
        <v>306</v>
      </c>
      <c r="C49" s="10" t="s">
        <v>100</v>
      </c>
      <c r="D49" s="10" t="s">
        <v>101</v>
      </c>
      <c r="E49" s="10"/>
      <c r="F49" s="10"/>
      <c r="G49" s="22">
        <f>G50</f>
        <v>152400</v>
      </c>
    </row>
    <row r="50" spans="1:7" ht="38.25">
      <c r="A50" s="42" t="s">
        <v>311</v>
      </c>
      <c r="B50" s="113" t="s">
        <v>306</v>
      </c>
      <c r="C50" s="10" t="s">
        <v>100</v>
      </c>
      <c r="D50" s="10" t="s">
        <v>101</v>
      </c>
      <c r="E50" s="10" t="s">
        <v>127</v>
      </c>
      <c r="F50" s="10"/>
      <c r="G50" s="22">
        <f>G51</f>
        <v>152400</v>
      </c>
    </row>
    <row r="51" spans="1:7" ht="38.25">
      <c r="A51" s="42" t="s">
        <v>329</v>
      </c>
      <c r="B51" s="113" t="s">
        <v>306</v>
      </c>
      <c r="C51" s="10" t="s">
        <v>100</v>
      </c>
      <c r="D51" s="10" t="s">
        <v>101</v>
      </c>
      <c r="E51" s="10" t="s">
        <v>126</v>
      </c>
      <c r="F51" s="10"/>
      <c r="G51" s="22">
        <f>G52</f>
        <v>152400</v>
      </c>
    </row>
    <row r="52" spans="1:7" ht="25.5">
      <c r="A52" s="42" t="s">
        <v>188</v>
      </c>
      <c r="B52" s="113" t="s">
        <v>306</v>
      </c>
      <c r="C52" s="10" t="s">
        <v>100</v>
      </c>
      <c r="D52" s="10" t="s">
        <v>101</v>
      </c>
      <c r="E52" s="10" t="s">
        <v>129</v>
      </c>
      <c r="F52" s="10"/>
      <c r="G52" s="22">
        <f>G53+G54</f>
        <v>152400</v>
      </c>
    </row>
    <row r="53" spans="1:7" ht="25.5">
      <c r="A53" s="107" t="s">
        <v>48</v>
      </c>
      <c r="B53" s="113" t="s">
        <v>306</v>
      </c>
      <c r="C53" s="14" t="s">
        <v>100</v>
      </c>
      <c r="D53" s="14" t="s">
        <v>101</v>
      </c>
      <c r="E53" s="14" t="s">
        <v>129</v>
      </c>
      <c r="F53" s="14" t="s">
        <v>44</v>
      </c>
      <c r="G53" s="23">
        <v>152400</v>
      </c>
    </row>
    <row r="54" spans="1:7" ht="25.5">
      <c r="A54" s="107" t="s">
        <v>51</v>
      </c>
      <c r="B54" s="113" t="s">
        <v>306</v>
      </c>
      <c r="C54" s="14" t="s">
        <v>100</v>
      </c>
      <c r="D54" s="14" t="s">
        <v>101</v>
      </c>
      <c r="E54" s="14" t="s">
        <v>129</v>
      </c>
      <c r="F54" s="14" t="s">
        <v>42</v>
      </c>
      <c r="G54" s="23">
        <v>0</v>
      </c>
    </row>
    <row r="55" spans="1:7" ht="33">
      <c r="A55" s="49" t="s">
        <v>189</v>
      </c>
      <c r="B55" s="177" t="s">
        <v>306</v>
      </c>
      <c r="C55" s="48" t="s">
        <v>101</v>
      </c>
      <c r="D55" s="48"/>
      <c r="E55" s="48"/>
      <c r="F55" s="48"/>
      <c r="G55" s="50">
        <f>G56</f>
        <v>1349658.35</v>
      </c>
    </row>
    <row r="56" spans="1:7" ht="25.5">
      <c r="A56" s="42" t="s">
        <v>406</v>
      </c>
      <c r="B56" s="113" t="s">
        <v>306</v>
      </c>
      <c r="C56" s="10" t="s">
        <v>101</v>
      </c>
      <c r="D56" s="10" t="s">
        <v>205</v>
      </c>
      <c r="E56" s="10"/>
      <c r="F56" s="10"/>
      <c r="G56" s="22">
        <f>'№11 Вед.стр.22г'!G57+'№11 Вед.стр.22г'!G63</f>
        <v>1349658.35</v>
      </c>
    </row>
    <row r="57" spans="1:7" ht="39">
      <c r="A57" s="110" t="s">
        <v>412</v>
      </c>
      <c r="B57" s="113" t="s">
        <v>306</v>
      </c>
      <c r="C57" s="10" t="s">
        <v>101</v>
      </c>
      <c r="D57" s="10" t="s">
        <v>205</v>
      </c>
      <c r="E57" s="112" t="s">
        <v>60</v>
      </c>
      <c r="F57" s="10"/>
      <c r="G57" s="22">
        <f>G58</f>
        <v>1026744.35</v>
      </c>
    </row>
    <row r="58" spans="1:7" ht="15.75">
      <c r="A58" s="42" t="s">
        <v>83</v>
      </c>
      <c r="B58" s="113" t="s">
        <v>306</v>
      </c>
      <c r="C58" s="10" t="s">
        <v>101</v>
      </c>
      <c r="D58" s="10">
        <v>10</v>
      </c>
      <c r="E58" s="112" t="s">
        <v>58</v>
      </c>
      <c r="F58" s="10"/>
      <c r="G58" s="22">
        <f>G59+G61</f>
        <v>1026744.35</v>
      </c>
    </row>
    <row r="59" spans="1:7" ht="38.25">
      <c r="A59" s="176" t="s">
        <v>313</v>
      </c>
      <c r="B59" s="178" t="s">
        <v>306</v>
      </c>
      <c r="C59" s="10" t="s">
        <v>101</v>
      </c>
      <c r="D59" s="10" t="s">
        <v>205</v>
      </c>
      <c r="E59" s="112" t="s">
        <v>59</v>
      </c>
      <c r="F59" s="10"/>
      <c r="G59" s="22">
        <f>G60</f>
        <v>476744.35</v>
      </c>
    </row>
    <row r="60" spans="1:7" ht="25.5">
      <c r="A60" s="109" t="s">
        <v>80</v>
      </c>
      <c r="B60" s="113" t="s">
        <v>306</v>
      </c>
      <c r="C60" s="14" t="s">
        <v>101</v>
      </c>
      <c r="D60" s="14" t="s">
        <v>205</v>
      </c>
      <c r="E60" s="111" t="s">
        <v>59</v>
      </c>
      <c r="F60" s="14" t="s">
        <v>42</v>
      </c>
      <c r="G60" s="23">
        <v>476744.35</v>
      </c>
    </row>
    <row r="61" spans="1:7" ht="25.5">
      <c r="A61" s="234" t="s">
        <v>458</v>
      </c>
      <c r="B61" s="113" t="s">
        <v>306</v>
      </c>
      <c r="C61" s="10" t="s">
        <v>101</v>
      </c>
      <c r="D61" s="10" t="s">
        <v>205</v>
      </c>
      <c r="E61" s="145" t="s">
        <v>457</v>
      </c>
      <c r="F61" s="142"/>
      <c r="G61" s="22">
        <f>G62</f>
        <v>550000</v>
      </c>
    </row>
    <row r="62" spans="1:7" ht="25.5">
      <c r="A62" s="109" t="s">
        <v>80</v>
      </c>
      <c r="B62" s="113" t="s">
        <v>306</v>
      </c>
      <c r="C62" s="14" t="s">
        <v>101</v>
      </c>
      <c r="D62" s="14" t="s">
        <v>205</v>
      </c>
      <c r="E62" s="146" t="s">
        <v>457</v>
      </c>
      <c r="F62" s="142" t="s">
        <v>42</v>
      </c>
      <c r="G62" s="23">
        <v>550000</v>
      </c>
    </row>
    <row r="63" spans="1:7" ht="38.25">
      <c r="A63" s="42" t="s">
        <v>311</v>
      </c>
      <c r="B63" s="113" t="s">
        <v>306</v>
      </c>
      <c r="C63" s="10" t="s">
        <v>101</v>
      </c>
      <c r="D63" s="10" t="s">
        <v>205</v>
      </c>
      <c r="E63" s="10" t="s">
        <v>127</v>
      </c>
      <c r="F63" s="10"/>
      <c r="G63" s="22">
        <f>G64</f>
        <v>322914</v>
      </c>
    </row>
    <row r="64" spans="1:7" ht="38.25">
      <c r="A64" s="42" t="s">
        <v>329</v>
      </c>
      <c r="B64" s="113" t="s">
        <v>306</v>
      </c>
      <c r="C64" s="10" t="s">
        <v>101</v>
      </c>
      <c r="D64" s="10" t="s">
        <v>205</v>
      </c>
      <c r="E64" s="10" t="s">
        <v>126</v>
      </c>
      <c r="F64" s="10"/>
      <c r="G64" s="22">
        <f>G65+G67+G69</f>
        <v>322914</v>
      </c>
    </row>
    <row r="65" spans="1:7" ht="38.25">
      <c r="A65" s="42" t="s">
        <v>190</v>
      </c>
      <c r="B65" s="113" t="s">
        <v>306</v>
      </c>
      <c r="C65" s="10" t="s">
        <v>101</v>
      </c>
      <c r="D65" s="10" t="s">
        <v>205</v>
      </c>
      <c r="E65" s="10" t="s">
        <v>135</v>
      </c>
      <c r="F65" s="10"/>
      <c r="G65" s="22">
        <f>G66</f>
        <v>103720</v>
      </c>
    </row>
    <row r="66" spans="1:7" ht="25.5">
      <c r="A66" s="107" t="s">
        <v>51</v>
      </c>
      <c r="B66" s="113" t="s">
        <v>306</v>
      </c>
      <c r="C66" s="14" t="s">
        <v>101</v>
      </c>
      <c r="D66" s="14" t="s">
        <v>205</v>
      </c>
      <c r="E66" s="14" t="s">
        <v>135</v>
      </c>
      <c r="F66" s="14" t="s">
        <v>42</v>
      </c>
      <c r="G66" s="23">
        <v>103720</v>
      </c>
    </row>
    <row r="67" spans="1:7" ht="25.5">
      <c r="A67" s="106" t="s">
        <v>430</v>
      </c>
      <c r="B67" s="113" t="s">
        <v>306</v>
      </c>
      <c r="C67" s="10" t="s">
        <v>101</v>
      </c>
      <c r="D67" s="10" t="s">
        <v>205</v>
      </c>
      <c r="E67" s="140" t="s">
        <v>428</v>
      </c>
      <c r="F67" s="140"/>
      <c r="G67" s="22">
        <f>G68</f>
        <v>184850</v>
      </c>
    </row>
    <row r="68" spans="1:7" ht="25.5">
      <c r="A68" s="107" t="s">
        <v>51</v>
      </c>
      <c r="B68" s="113" t="s">
        <v>306</v>
      </c>
      <c r="C68" s="14" t="s">
        <v>101</v>
      </c>
      <c r="D68" s="14" t="s">
        <v>205</v>
      </c>
      <c r="E68" s="142" t="s">
        <v>428</v>
      </c>
      <c r="F68" s="142" t="s">
        <v>42</v>
      </c>
      <c r="G68" s="23">
        <v>184850</v>
      </c>
    </row>
    <row r="69" spans="1:7" ht="25.5">
      <c r="A69" s="106" t="s">
        <v>431</v>
      </c>
      <c r="B69" s="113" t="s">
        <v>306</v>
      </c>
      <c r="C69" s="10" t="s">
        <v>101</v>
      </c>
      <c r="D69" s="10" t="s">
        <v>205</v>
      </c>
      <c r="E69" s="140" t="s">
        <v>429</v>
      </c>
      <c r="F69" s="140"/>
      <c r="G69" s="22">
        <f>G70</f>
        <v>34344</v>
      </c>
    </row>
    <row r="70" spans="1:7" ht="25.5">
      <c r="A70" s="107" t="s">
        <v>51</v>
      </c>
      <c r="B70" s="113" t="s">
        <v>306</v>
      </c>
      <c r="C70" s="14" t="s">
        <v>101</v>
      </c>
      <c r="D70" s="14" t="s">
        <v>205</v>
      </c>
      <c r="E70" s="142" t="s">
        <v>429</v>
      </c>
      <c r="F70" s="142" t="s">
        <v>42</v>
      </c>
      <c r="G70" s="23">
        <v>34344</v>
      </c>
    </row>
    <row r="71" spans="1:7" ht="16.5">
      <c r="A71" s="49" t="s">
        <v>84</v>
      </c>
      <c r="B71" s="177" t="s">
        <v>306</v>
      </c>
      <c r="C71" s="48" t="s">
        <v>102</v>
      </c>
      <c r="D71" s="48"/>
      <c r="E71" s="48"/>
      <c r="F71" s="48"/>
      <c r="G71" s="50">
        <f>G72+G77+G93</f>
        <v>7143124.529999999</v>
      </c>
    </row>
    <row r="72" spans="1:7" ht="15.75">
      <c r="A72" s="42" t="s">
        <v>85</v>
      </c>
      <c r="B72" s="113" t="s">
        <v>306</v>
      </c>
      <c r="C72" s="10" t="s">
        <v>102</v>
      </c>
      <c r="D72" s="10" t="s">
        <v>98</v>
      </c>
      <c r="E72" s="10"/>
      <c r="F72" s="10"/>
      <c r="G72" s="22">
        <f>G73</f>
        <v>30000</v>
      </c>
    </row>
    <row r="73" spans="1:7" ht="38.25">
      <c r="A73" s="92" t="s">
        <v>407</v>
      </c>
      <c r="B73" s="113" t="s">
        <v>306</v>
      </c>
      <c r="C73" s="10" t="s">
        <v>102</v>
      </c>
      <c r="D73" s="10" t="s">
        <v>98</v>
      </c>
      <c r="E73" s="140" t="s">
        <v>118</v>
      </c>
      <c r="F73" s="10"/>
      <c r="G73" s="22">
        <f>G74</f>
        <v>30000</v>
      </c>
    </row>
    <row r="74" spans="1:7" ht="25.5">
      <c r="A74" s="92" t="s">
        <v>132</v>
      </c>
      <c r="B74" s="113" t="s">
        <v>306</v>
      </c>
      <c r="C74" s="10" t="s">
        <v>102</v>
      </c>
      <c r="D74" s="10" t="s">
        <v>98</v>
      </c>
      <c r="E74" s="140" t="s">
        <v>122</v>
      </c>
      <c r="F74" s="10"/>
      <c r="G74" s="22">
        <f>G75</f>
        <v>30000</v>
      </c>
    </row>
    <row r="75" spans="1:7" ht="25.5">
      <c r="A75" s="42" t="s">
        <v>86</v>
      </c>
      <c r="B75" s="113" t="s">
        <v>306</v>
      </c>
      <c r="C75" s="10" t="s">
        <v>102</v>
      </c>
      <c r="D75" s="10" t="s">
        <v>98</v>
      </c>
      <c r="E75" s="140" t="s">
        <v>315</v>
      </c>
      <c r="F75" s="10"/>
      <c r="G75" s="22">
        <f>G76</f>
        <v>30000</v>
      </c>
    </row>
    <row r="76" spans="1:7" ht="25.5">
      <c r="A76" s="107" t="s">
        <v>51</v>
      </c>
      <c r="B76" s="113" t="s">
        <v>306</v>
      </c>
      <c r="C76" s="14" t="s">
        <v>102</v>
      </c>
      <c r="D76" s="14" t="s">
        <v>98</v>
      </c>
      <c r="E76" s="142" t="s">
        <v>315</v>
      </c>
      <c r="F76" s="14" t="s">
        <v>42</v>
      </c>
      <c r="G76" s="23">
        <v>30000</v>
      </c>
    </row>
    <row r="77" spans="1:7" ht="13.5" customHeight="1">
      <c r="A77" s="42" t="s">
        <v>314</v>
      </c>
      <c r="B77" s="113" t="s">
        <v>306</v>
      </c>
      <c r="C77" s="98" t="s">
        <v>102</v>
      </c>
      <c r="D77" s="98" t="s">
        <v>105</v>
      </c>
      <c r="E77" s="10"/>
      <c r="F77" s="40"/>
      <c r="G77" s="22">
        <f>G90+G83</f>
        <v>6305084.529999999</v>
      </c>
    </row>
    <row r="78" spans="1:7" ht="51" hidden="1">
      <c r="A78" s="46" t="s">
        <v>176</v>
      </c>
      <c r="B78" s="113" t="s">
        <v>306</v>
      </c>
      <c r="C78" s="99" t="s">
        <v>102</v>
      </c>
      <c r="D78" s="99" t="s">
        <v>105</v>
      </c>
      <c r="E78" s="93" t="s">
        <v>136</v>
      </c>
      <c r="F78" s="64"/>
      <c r="G78" s="63">
        <f>SUM(G79)</f>
        <v>0</v>
      </c>
    </row>
    <row r="79" spans="1:7" ht="25.5" hidden="1">
      <c r="A79" s="46" t="s">
        <v>177</v>
      </c>
      <c r="B79" s="113" t="s">
        <v>306</v>
      </c>
      <c r="C79" s="99" t="s">
        <v>102</v>
      </c>
      <c r="D79" s="99" t="s">
        <v>105</v>
      </c>
      <c r="E79" s="93" t="s">
        <v>137</v>
      </c>
      <c r="F79" s="64"/>
      <c r="G79" s="63">
        <f>SUM(G80)</f>
        <v>0</v>
      </c>
    </row>
    <row r="80" spans="1:7" ht="25.5" hidden="1">
      <c r="A80" s="46" t="s">
        <v>178</v>
      </c>
      <c r="B80" s="113" t="s">
        <v>306</v>
      </c>
      <c r="C80" s="99" t="s">
        <v>102</v>
      </c>
      <c r="D80" s="99" t="s">
        <v>105</v>
      </c>
      <c r="E80" s="93" t="s">
        <v>180</v>
      </c>
      <c r="F80" s="64"/>
      <c r="G80" s="63">
        <f>SUM(G81)</f>
        <v>0</v>
      </c>
    </row>
    <row r="81" spans="1:7" ht="25.5" hidden="1">
      <c r="A81" s="46" t="s">
        <v>179</v>
      </c>
      <c r="B81" s="113" t="s">
        <v>306</v>
      </c>
      <c r="C81" s="99" t="s">
        <v>102</v>
      </c>
      <c r="D81" s="99" t="s">
        <v>105</v>
      </c>
      <c r="E81" s="93" t="s">
        <v>181</v>
      </c>
      <c r="F81" s="64"/>
      <c r="G81" s="63">
        <f>SUM(G82)</f>
        <v>0</v>
      </c>
    </row>
    <row r="82" spans="1:7" ht="25.5" hidden="1">
      <c r="A82" s="66" t="s">
        <v>186</v>
      </c>
      <c r="B82" s="113" t="s">
        <v>306</v>
      </c>
      <c r="C82" s="100" t="s">
        <v>102</v>
      </c>
      <c r="D82" s="100" t="s">
        <v>105</v>
      </c>
      <c r="E82" s="94" t="s">
        <v>181</v>
      </c>
      <c r="F82" s="65" t="s">
        <v>203</v>
      </c>
      <c r="G82" s="95"/>
    </row>
    <row r="83" spans="1:7" ht="38.25">
      <c r="A83" s="106" t="s">
        <v>413</v>
      </c>
      <c r="B83" s="113" t="s">
        <v>306</v>
      </c>
      <c r="C83" s="98" t="s">
        <v>102</v>
      </c>
      <c r="D83" s="98" t="s">
        <v>105</v>
      </c>
      <c r="E83" s="140" t="s">
        <v>136</v>
      </c>
      <c r="F83" s="41"/>
      <c r="G83" s="22">
        <f>G84</f>
        <v>5017964.8</v>
      </c>
    </row>
    <row r="84" spans="1:7" ht="25.5">
      <c r="A84" s="106" t="s">
        <v>177</v>
      </c>
      <c r="B84" s="113" t="s">
        <v>306</v>
      </c>
      <c r="C84" s="10" t="s">
        <v>102</v>
      </c>
      <c r="D84" s="10" t="s">
        <v>105</v>
      </c>
      <c r="E84" s="140" t="s">
        <v>137</v>
      </c>
      <c r="F84" s="41"/>
      <c r="G84" s="22">
        <f>G85+G87</f>
        <v>5017964.8</v>
      </c>
    </row>
    <row r="85" spans="1:7" ht="25.5">
      <c r="A85" s="106" t="s">
        <v>317</v>
      </c>
      <c r="B85" s="113" t="s">
        <v>306</v>
      </c>
      <c r="C85" s="10" t="s">
        <v>102</v>
      </c>
      <c r="D85" s="10" t="s">
        <v>105</v>
      </c>
      <c r="E85" s="140" t="s">
        <v>316</v>
      </c>
      <c r="F85" s="41"/>
      <c r="G85" s="22">
        <f>G86</f>
        <v>270464.8</v>
      </c>
    </row>
    <row r="86" spans="1:7" ht="25.5">
      <c r="A86" s="107" t="s">
        <v>41</v>
      </c>
      <c r="B86" s="113" t="s">
        <v>306</v>
      </c>
      <c r="C86" s="14" t="s">
        <v>102</v>
      </c>
      <c r="D86" s="14" t="s">
        <v>105</v>
      </c>
      <c r="E86" s="142" t="s">
        <v>316</v>
      </c>
      <c r="F86" s="41" t="s">
        <v>42</v>
      </c>
      <c r="G86" s="23">
        <v>270464.8</v>
      </c>
    </row>
    <row r="87" spans="1:7" ht="76.5">
      <c r="A87" s="106" t="s">
        <v>433</v>
      </c>
      <c r="B87" s="113" t="s">
        <v>306</v>
      </c>
      <c r="C87" s="10" t="s">
        <v>102</v>
      </c>
      <c r="D87" s="10" t="s">
        <v>105</v>
      </c>
      <c r="E87" s="140" t="s">
        <v>432</v>
      </c>
      <c r="F87" s="150"/>
      <c r="G87" s="22">
        <f>G88</f>
        <v>4747500</v>
      </c>
    </row>
    <row r="88" spans="1:7" ht="25.5">
      <c r="A88" s="107" t="s">
        <v>41</v>
      </c>
      <c r="B88" s="113" t="s">
        <v>306</v>
      </c>
      <c r="C88" s="14" t="s">
        <v>102</v>
      </c>
      <c r="D88" s="14" t="s">
        <v>105</v>
      </c>
      <c r="E88" s="142" t="s">
        <v>432</v>
      </c>
      <c r="F88" s="151" t="s">
        <v>42</v>
      </c>
      <c r="G88" s="23">
        <v>4747500</v>
      </c>
    </row>
    <row r="89" spans="1:7" ht="38.25">
      <c r="A89" s="45" t="s">
        <v>318</v>
      </c>
      <c r="B89" s="113" t="s">
        <v>306</v>
      </c>
      <c r="C89" s="10" t="s">
        <v>102</v>
      </c>
      <c r="D89" s="10" t="s">
        <v>105</v>
      </c>
      <c r="E89" s="10" t="s">
        <v>127</v>
      </c>
      <c r="F89" s="40"/>
      <c r="G89" s="22">
        <f>G90</f>
        <v>1287119.73</v>
      </c>
    </row>
    <row r="90" spans="1:7" ht="38.25">
      <c r="A90" s="106" t="s">
        <v>308</v>
      </c>
      <c r="B90" s="113" t="s">
        <v>306</v>
      </c>
      <c r="C90" s="10" t="s">
        <v>102</v>
      </c>
      <c r="D90" s="10" t="s">
        <v>105</v>
      </c>
      <c r="E90" s="10" t="s">
        <v>126</v>
      </c>
      <c r="F90" s="40"/>
      <c r="G90" s="22">
        <f>G91</f>
        <v>1287119.73</v>
      </c>
    </row>
    <row r="91" spans="1:7" ht="38.25">
      <c r="A91" s="106" t="s">
        <v>319</v>
      </c>
      <c r="B91" s="113" t="s">
        <v>306</v>
      </c>
      <c r="C91" s="10" t="s">
        <v>102</v>
      </c>
      <c r="D91" s="10" t="s">
        <v>105</v>
      </c>
      <c r="E91" s="10" t="s">
        <v>250</v>
      </c>
      <c r="F91" s="40"/>
      <c r="G91" s="22">
        <f>G92</f>
        <v>1287119.73</v>
      </c>
    </row>
    <row r="92" spans="1:7" ht="25.5">
      <c r="A92" s="107" t="s">
        <v>41</v>
      </c>
      <c r="B92" s="113" t="s">
        <v>306</v>
      </c>
      <c r="C92" s="14" t="s">
        <v>102</v>
      </c>
      <c r="D92" s="14" t="s">
        <v>105</v>
      </c>
      <c r="E92" s="14" t="s">
        <v>250</v>
      </c>
      <c r="F92" s="41" t="s">
        <v>42</v>
      </c>
      <c r="G92" s="23">
        <v>1287119.73</v>
      </c>
    </row>
    <row r="93" spans="1:7" ht="15.75">
      <c r="A93" s="106" t="s">
        <v>87</v>
      </c>
      <c r="B93" s="113" t="s">
        <v>306</v>
      </c>
      <c r="C93" s="98" t="s">
        <v>102</v>
      </c>
      <c r="D93" s="98" t="s">
        <v>206</v>
      </c>
      <c r="E93" s="140"/>
      <c r="F93" s="150"/>
      <c r="G93" s="22">
        <f>G94</f>
        <v>808040</v>
      </c>
    </row>
    <row r="94" spans="1:7" ht="38.25">
      <c r="A94" s="45" t="s">
        <v>318</v>
      </c>
      <c r="B94" s="113" t="s">
        <v>306</v>
      </c>
      <c r="C94" s="98" t="s">
        <v>102</v>
      </c>
      <c r="D94" s="98" t="s">
        <v>206</v>
      </c>
      <c r="E94" s="10" t="s">
        <v>127</v>
      </c>
      <c r="F94" s="150"/>
      <c r="G94" s="22">
        <f>G95</f>
        <v>808040</v>
      </c>
    </row>
    <row r="95" spans="1:7" ht="38.25">
      <c r="A95" s="106" t="s">
        <v>308</v>
      </c>
      <c r="B95" s="113" t="s">
        <v>306</v>
      </c>
      <c r="C95" s="98" t="s">
        <v>102</v>
      </c>
      <c r="D95" s="98" t="s">
        <v>206</v>
      </c>
      <c r="E95" s="10" t="s">
        <v>126</v>
      </c>
      <c r="F95" s="150"/>
      <c r="G95" s="22">
        <f>G96+G98</f>
        <v>808040</v>
      </c>
    </row>
    <row r="96" spans="1:7" ht="25.5">
      <c r="A96" s="106" t="s">
        <v>345</v>
      </c>
      <c r="B96" s="113" t="s">
        <v>306</v>
      </c>
      <c r="C96" s="98" t="s">
        <v>102</v>
      </c>
      <c r="D96" s="98" t="s">
        <v>206</v>
      </c>
      <c r="E96" s="140" t="s">
        <v>434</v>
      </c>
      <c r="F96" s="150"/>
      <c r="G96" s="22">
        <f>G97</f>
        <v>5000</v>
      </c>
    </row>
    <row r="97" spans="1:7" ht="25.5">
      <c r="A97" s="107" t="s">
        <v>41</v>
      </c>
      <c r="B97" s="113" t="s">
        <v>306</v>
      </c>
      <c r="C97" s="101" t="s">
        <v>102</v>
      </c>
      <c r="D97" s="101" t="s">
        <v>206</v>
      </c>
      <c r="E97" s="142" t="s">
        <v>434</v>
      </c>
      <c r="F97" s="151" t="s">
        <v>42</v>
      </c>
      <c r="G97" s="23">
        <v>5000</v>
      </c>
    </row>
    <row r="98" spans="1:7" ht="38.25">
      <c r="A98" s="106" t="s">
        <v>436</v>
      </c>
      <c r="B98" s="113" t="s">
        <v>306</v>
      </c>
      <c r="C98" s="98" t="s">
        <v>102</v>
      </c>
      <c r="D98" s="98" t="s">
        <v>206</v>
      </c>
      <c r="E98" s="140" t="s">
        <v>435</v>
      </c>
      <c r="F98" s="150"/>
      <c r="G98" s="22">
        <f>G99</f>
        <v>803040</v>
      </c>
    </row>
    <row r="99" spans="1:7" ht="25.5">
      <c r="A99" s="107" t="s">
        <v>41</v>
      </c>
      <c r="B99" s="113" t="s">
        <v>306</v>
      </c>
      <c r="C99" s="101" t="s">
        <v>102</v>
      </c>
      <c r="D99" s="101" t="s">
        <v>206</v>
      </c>
      <c r="E99" s="142" t="s">
        <v>435</v>
      </c>
      <c r="F99" s="151" t="s">
        <v>42</v>
      </c>
      <c r="G99" s="23">
        <v>803040</v>
      </c>
    </row>
    <row r="100" spans="1:7" ht="16.5">
      <c r="A100" s="49" t="s">
        <v>191</v>
      </c>
      <c r="B100" s="177" t="s">
        <v>306</v>
      </c>
      <c r="C100" s="69" t="s">
        <v>103</v>
      </c>
      <c r="D100" s="69"/>
      <c r="E100" s="69"/>
      <c r="F100" s="69"/>
      <c r="G100" s="50">
        <f>G101+G123+G142</f>
        <v>2260199.2</v>
      </c>
    </row>
    <row r="101" spans="1:7" ht="15.75">
      <c r="A101" s="42" t="s">
        <v>192</v>
      </c>
      <c r="B101" s="113" t="s">
        <v>306</v>
      </c>
      <c r="C101" s="10" t="s">
        <v>103</v>
      </c>
      <c r="D101" s="10" t="s">
        <v>100</v>
      </c>
      <c r="E101" s="10"/>
      <c r="F101" s="10"/>
      <c r="G101" s="22">
        <f>G102</f>
        <v>8400</v>
      </c>
    </row>
    <row r="102" spans="1:7" ht="38.25">
      <c r="A102" s="97" t="s">
        <v>320</v>
      </c>
      <c r="B102" s="113" t="s">
        <v>306</v>
      </c>
      <c r="C102" s="10" t="s">
        <v>103</v>
      </c>
      <c r="D102" s="10" t="s">
        <v>100</v>
      </c>
      <c r="E102" s="9" t="s">
        <v>258</v>
      </c>
      <c r="F102" s="10"/>
      <c r="G102" s="22">
        <f>G103</f>
        <v>8400</v>
      </c>
    </row>
    <row r="103" spans="1:7" ht="51">
      <c r="A103" s="173" t="s">
        <v>321</v>
      </c>
      <c r="B103" s="113" t="s">
        <v>306</v>
      </c>
      <c r="C103" s="10" t="s">
        <v>103</v>
      </c>
      <c r="D103" s="10" t="s">
        <v>100</v>
      </c>
      <c r="E103" s="9" t="s">
        <v>259</v>
      </c>
      <c r="F103" s="10"/>
      <c r="G103" s="36">
        <f>G105</f>
        <v>8400</v>
      </c>
    </row>
    <row r="104" spans="1:7" ht="25.5">
      <c r="A104" s="174" t="s">
        <v>323</v>
      </c>
      <c r="B104" s="113" t="s">
        <v>306</v>
      </c>
      <c r="C104" s="10" t="s">
        <v>103</v>
      </c>
      <c r="D104" s="10" t="s">
        <v>100</v>
      </c>
      <c r="E104" s="9" t="s">
        <v>322</v>
      </c>
      <c r="F104" s="10"/>
      <c r="G104" s="36">
        <f>G105</f>
        <v>8400</v>
      </c>
    </row>
    <row r="105" spans="1:7" ht="24.75" customHeight="1">
      <c r="A105" s="107" t="s">
        <v>51</v>
      </c>
      <c r="B105" s="113" t="s">
        <v>306</v>
      </c>
      <c r="C105" s="14" t="s">
        <v>103</v>
      </c>
      <c r="D105" s="14" t="s">
        <v>100</v>
      </c>
      <c r="E105" s="128" t="s">
        <v>322</v>
      </c>
      <c r="F105" s="14" t="s">
        <v>42</v>
      </c>
      <c r="G105" s="37">
        <v>8400</v>
      </c>
    </row>
    <row r="106" spans="1:7" ht="15.75" hidden="1">
      <c r="A106" s="42" t="s">
        <v>192</v>
      </c>
      <c r="B106" s="113" t="s">
        <v>306</v>
      </c>
      <c r="C106" s="21" t="s">
        <v>103</v>
      </c>
      <c r="D106" s="21" t="s">
        <v>100</v>
      </c>
      <c r="E106" s="10" t="s">
        <v>140</v>
      </c>
      <c r="F106" s="10"/>
      <c r="G106" s="22">
        <f>G107+G110+G113</f>
        <v>0</v>
      </c>
    </row>
    <row r="107" spans="1:7" ht="38.25" hidden="1">
      <c r="A107" s="42" t="s">
        <v>193</v>
      </c>
      <c r="B107" s="113" t="s">
        <v>306</v>
      </c>
      <c r="C107" s="21" t="s">
        <v>103</v>
      </c>
      <c r="D107" s="21" t="s">
        <v>100</v>
      </c>
      <c r="E107" s="10" t="s">
        <v>139</v>
      </c>
      <c r="F107" s="10"/>
      <c r="G107" s="22">
        <f>G109</f>
        <v>0</v>
      </c>
    </row>
    <row r="108" spans="1:7" ht="15.75" hidden="1">
      <c r="A108" s="43" t="s">
        <v>35</v>
      </c>
      <c r="B108" s="113" t="s">
        <v>306</v>
      </c>
      <c r="C108" s="16" t="s">
        <v>103</v>
      </c>
      <c r="D108" s="16" t="s">
        <v>100</v>
      </c>
      <c r="E108" s="14" t="s">
        <v>139</v>
      </c>
      <c r="F108" s="14" t="s">
        <v>36</v>
      </c>
      <c r="G108" s="23">
        <f>G109</f>
        <v>0</v>
      </c>
    </row>
    <row r="109" spans="1:7" ht="51" hidden="1">
      <c r="A109" s="70" t="s">
        <v>28</v>
      </c>
      <c r="B109" s="113" t="s">
        <v>306</v>
      </c>
      <c r="C109" s="16" t="s">
        <v>103</v>
      </c>
      <c r="D109" s="16" t="s">
        <v>100</v>
      </c>
      <c r="E109" s="14" t="s">
        <v>139</v>
      </c>
      <c r="F109" s="14" t="s">
        <v>29</v>
      </c>
      <c r="G109" s="23">
        <v>0</v>
      </c>
    </row>
    <row r="110" spans="1:7" ht="38.25" hidden="1">
      <c r="A110" s="42" t="s">
        <v>194</v>
      </c>
      <c r="B110" s="113" t="s">
        <v>306</v>
      </c>
      <c r="C110" s="21" t="s">
        <v>103</v>
      </c>
      <c r="D110" s="10" t="s">
        <v>100</v>
      </c>
      <c r="E110" s="10" t="s">
        <v>148</v>
      </c>
      <c r="F110" s="10"/>
      <c r="G110" s="22">
        <f>G112</f>
        <v>0</v>
      </c>
    </row>
    <row r="111" spans="1:7" ht="15.75" hidden="1">
      <c r="A111" s="43" t="s">
        <v>35</v>
      </c>
      <c r="B111" s="113" t="s">
        <v>306</v>
      </c>
      <c r="C111" s="16" t="s">
        <v>103</v>
      </c>
      <c r="D111" s="14" t="s">
        <v>100</v>
      </c>
      <c r="E111" s="14" t="s">
        <v>148</v>
      </c>
      <c r="F111" s="14" t="s">
        <v>207</v>
      </c>
      <c r="G111" s="23">
        <f>G112</f>
        <v>0</v>
      </c>
    </row>
    <row r="112" spans="1:7" ht="48" customHeight="1" hidden="1">
      <c r="A112" s="70" t="s">
        <v>28</v>
      </c>
      <c r="B112" s="113" t="s">
        <v>306</v>
      </c>
      <c r="C112" s="16" t="s">
        <v>103</v>
      </c>
      <c r="D112" s="14" t="s">
        <v>100</v>
      </c>
      <c r="E112" s="14" t="s">
        <v>148</v>
      </c>
      <c r="F112" s="14" t="s">
        <v>29</v>
      </c>
      <c r="G112" s="23">
        <v>0</v>
      </c>
    </row>
    <row r="113" spans="1:7" ht="15.75" hidden="1">
      <c r="A113" s="42" t="s">
        <v>89</v>
      </c>
      <c r="B113" s="113" t="s">
        <v>306</v>
      </c>
      <c r="C113" s="10" t="s">
        <v>103</v>
      </c>
      <c r="D113" s="10" t="s">
        <v>100</v>
      </c>
      <c r="E113" s="21" t="s">
        <v>147</v>
      </c>
      <c r="F113" s="10"/>
      <c r="G113" s="22">
        <f>G118+G116+G115+G119</f>
        <v>0</v>
      </c>
    </row>
    <row r="114" spans="1:7" ht="25.5" hidden="1">
      <c r="A114" s="107" t="s">
        <v>51</v>
      </c>
      <c r="B114" s="113" t="s">
        <v>306</v>
      </c>
      <c r="C114" s="14" t="s">
        <v>103</v>
      </c>
      <c r="D114" s="14" t="s">
        <v>100</v>
      </c>
      <c r="E114" s="16" t="s">
        <v>147</v>
      </c>
      <c r="F114" s="14" t="s">
        <v>42</v>
      </c>
      <c r="G114" s="23">
        <f>G115+G116</f>
        <v>0</v>
      </c>
    </row>
    <row r="115" spans="1:7" ht="25.5" hidden="1">
      <c r="A115" s="43" t="s">
        <v>38</v>
      </c>
      <c r="B115" s="113" t="s">
        <v>306</v>
      </c>
      <c r="C115" s="14" t="s">
        <v>103</v>
      </c>
      <c r="D115" s="14" t="s">
        <v>100</v>
      </c>
      <c r="E115" s="16" t="s">
        <v>147</v>
      </c>
      <c r="F115" s="14" t="s">
        <v>37</v>
      </c>
      <c r="G115" s="23"/>
    </row>
    <row r="116" spans="1:7" ht="25.5" hidden="1">
      <c r="A116" s="43" t="s">
        <v>186</v>
      </c>
      <c r="B116" s="113" t="s">
        <v>306</v>
      </c>
      <c r="C116" s="14" t="s">
        <v>103</v>
      </c>
      <c r="D116" s="14" t="s">
        <v>100</v>
      </c>
      <c r="E116" s="16" t="s">
        <v>147</v>
      </c>
      <c r="F116" s="14" t="s">
        <v>203</v>
      </c>
      <c r="G116" s="23">
        <v>0</v>
      </c>
    </row>
    <row r="117" spans="1:7" ht="15.75" hidden="1">
      <c r="A117" s="43" t="s">
        <v>35</v>
      </c>
      <c r="B117" s="113" t="s">
        <v>306</v>
      </c>
      <c r="C117" s="14" t="s">
        <v>103</v>
      </c>
      <c r="D117" s="14" t="s">
        <v>100</v>
      </c>
      <c r="E117" s="16" t="s">
        <v>147</v>
      </c>
      <c r="F117" s="14" t="s">
        <v>36</v>
      </c>
      <c r="G117" s="23">
        <f>G118+G119</f>
        <v>0</v>
      </c>
    </row>
    <row r="118" spans="1:7" ht="39" hidden="1">
      <c r="A118" s="71" t="s">
        <v>31</v>
      </c>
      <c r="B118" s="113" t="s">
        <v>306</v>
      </c>
      <c r="C118" s="14" t="s">
        <v>103</v>
      </c>
      <c r="D118" s="14" t="s">
        <v>100</v>
      </c>
      <c r="E118" s="16" t="s">
        <v>147</v>
      </c>
      <c r="F118" s="14" t="s">
        <v>30</v>
      </c>
      <c r="G118" s="23">
        <v>0</v>
      </c>
    </row>
    <row r="119" spans="1:7" ht="25.5" hidden="1">
      <c r="A119" s="43" t="s">
        <v>247</v>
      </c>
      <c r="B119" s="113" t="s">
        <v>306</v>
      </c>
      <c r="C119" s="14" t="s">
        <v>103</v>
      </c>
      <c r="D119" s="14" t="s">
        <v>100</v>
      </c>
      <c r="E119" s="16" t="s">
        <v>147</v>
      </c>
      <c r="F119" s="14" t="s">
        <v>169</v>
      </c>
      <c r="G119" s="23">
        <v>0</v>
      </c>
    </row>
    <row r="120" spans="1:7" ht="25.5" hidden="1">
      <c r="A120" s="42" t="s">
        <v>156</v>
      </c>
      <c r="B120" s="113" t="s">
        <v>306</v>
      </c>
      <c r="C120" s="10" t="s">
        <v>103</v>
      </c>
      <c r="D120" s="10" t="s">
        <v>100</v>
      </c>
      <c r="E120" s="21" t="s">
        <v>155</v>
      </c>
      <c r="F120" s="10"/>
      <c r="G120" s="22">
        <f>SUM(G122)</f>
        <v>0</v>
      </c>
    </row>
    <row r="121" spans="1:7" ht="25.5" hidden="1">
      <c r="A121" s="107" t="s">
        <v>51</v>
      </c>
      <c r="B121" s="113" t="s">
        <v>306</v>
      </c>
      <c r="C121" s="14" t="s">
        <v>103</v>
      </c>
      <c r="D121" s="14" t="s">
        <v>100</v>
      </c>
      <c r="E121" s="16" t="s">
        <v>155</v>
      </c>
      <c r="F121" s="14" t="s">
        <v>42</v>
      </c>
      <c r="G121" s="23">
        <f>G122</f>
        <v>0</v>
      </c>
    </row>
    <row r="122" spans="1:7" ht="25.5" hidden="1">
      <c r="A122" s="43" t="s">
        <v>38</v>
      </c>
      <c r="B122" s="113" t="s">
        <v>306</v>
      </c>
      <c r="C122" s="14" t="s">
        <v>103</v>
      </c>
      <c r="D122" s="14" t="s">
        <v>100</v>
      </c>
      <c r="E122" s="16" t="s">
        <v>155</v>
      </c>
      <c r="F122" s="14" t="s">
        <v>37</v>
      </c>
      <c r="G122" s="23">
        <v>0</v>
      </c>
    </row>
    <row r="123" spans="1:7" ht="15.75">
      <c r="A123" s="42" t="s">
        <v>195</v>
      </c>
      <c r="B123" s="113" t="s">
        <v>306</v>
      </c>
      <c r="C123" s="10" t="s">
        <v>103</v>
      </c>
      <c r="D123" s="10" t="s">
        <v>101</v>
      </c>
      <c r="E123" s="10"/>
      <c r="F123" s="10"/>
      <c r="G123" s="22">
        <f>G132+G124+G128</f>
        <v>1085599.2</v>
      </c>
    </row>
    <row r="124" spans="1:7" ht="51">
      <c r="A124" s="106" t="s">
        <v>396</v>
      </c>
      <c r="B124" s="178" t="s">
        <v>306</v>
      </c>
      <c r="C124" s="10" t="s">
        <v>103</v>
      </c>
      <c r="D124" s="10" t="s">
        <v>101</v>
      </c>
      <c r="E124" s="10" t="s">
        <v>446</v>
      </c>
      <c r="F124" s="10"/>
      <c r="G124" s="22">
        <f>G125</f>
        <v>100000</v>
      </c>
    </row>
    <row r="125" spans="1:7" ht="15.75">
      <c r="A125" s="204" t="s">
        <v>450</v>
      </c>
      <c r="B125" s="178" t="s">
        <v>306</v>
      </c>
      <c r="C125" s="10" t="s">
        <v>103</v>
      </c>
      <c r="D125" s="10" t="s">
        <v>101</v>
      </c>
      <c r="E125" s="10" t="s">
        <v>451</v>
      </c>
      <c r="F125" s="10"/>
      <c r="G125" s="22">
        <f>G126</f>
        <v>100000</v>
      </c>
    </row>
    <row r="126" spans="1:7" ht="25.5">
      <c r="A126" s="106" t="s">
        <v>397</v>
      </c>
      <c r="B126" s="178" t="s">
        <v>306</v>
      </c>
      <c r="C126" s="10" t="s">
        <v>103</v>
      </c>
      <c r="D126" s="10" t="s">
        <v>101</v>
      </c>
      <c r="E126" s="10" t="s">
        <v>387</v>
      </c>
      <c r="F126" s="10"/>
      <c r="G126" s="22">
        <f>G127</f>
        <v>100000</v>
      </c>
    </row>
    <row r="127" spans="1:7" ht="25.5">
      <c r="A127" s="107" t="s">
        <v>51</v>
      </c>
      <c r="B127" s="113" t="s">
        <v>306</v>
      </c>
      <c r="C127" s="14" t="s">
        <v>103</v>
      </c>
      <c r="D127" s="14" t="s">
        <v>101</v>
      </c>
      <c r="E127" s="14" t="s">
        <v>387</v>
      </c>
      <c r="F127" s="14" t="s">
        <v>42</v>
      </c>
      <c r="G127" s="23">
        <v>100000</v>
      </c>
    </row>
    <row r="128" spans="1:7" ht="25.5">
      <c r="A128" s="106" t="s">
        <v>408</v>
      </c>
      <c r="B128" s="178" t="s">
        <v>306</v>
      </c>
      <c r="C128" s="10" t="s">
        <v>103</v>
      </c>
      <c r="D128" s="10" t="s">
        <v>101</v>
      </c>
      <c r="E128" s="10" t="s">
        <v>398</v>
      </c>
      <c r="F128" s="14"/>
      <c r="G128" s="22">
        <f>G129</f>
        <v>331249.2</v>
      </c>
    </row>
    <row r="129" spans="1:7" ht="15.75">
      <c r="A129" s="205" t="s">
        <v>453</v>
      </c>
      <c r="B129" s="178" t="s">
        <v>306</v>
      </c>
      <c r="C129" s="10" t="s">
        <v>103</v>
      </c>
      <c r="D129" s="10" t="s">
        <v>101</v>
      </c>
      <c r="E129" s="10" t="s">
        <v>452</v>
      </c>
      <c r="F129" s="14"/>
      <c r="G129" s="22">
        <f>G130</f>
        <v>331249.2</v>
      </c>
    </row>
    <row r="130" spans="1:7" ht="38.25">
      <c r="A130" s="106" t="s">
        <v>388</v>
      </c>
      <c r="B130" s="178" t="s">
        <v>306</v>
      </c>
      <c r="C130" s="10" t="s">
        <v>103</v>
      </c>
      <c r="D130" s="10" t="s">
        <v>101</v>
      </c>
      <c r="E130" s="10" t="s">
        <v>399</v>
      </c>
      <c r="F130" s="14"/>
      <c r="G130" s="22">
        <f>G131</f>
        <v>331249.2</v>
      </c>
    </row>
    <row r="131" spans="1:7" ht="25.5">
      <c r="A131" s="107" t="s">
        <v>51</v>
      </c>
      <c r="B131" s="113" t="s">
        <v>306</v>
      </c>
      <c r="C131" s="14" t="s">
        <v>103</v>
      </c>
      <c r="D131" s="14" t="s">
        <v>101</v>
      </c>
      <c r="E131" s="14" t="s">
        <v>399</v>
      </c>
      <c r="F131" s="14" t="s">
        <v>42</v>
      </c>
      <c r="G131" s="23">
        <v>331249.2</v>
      </c>
    </row>
    <row r="132" spans="1:7" ht="38.25">
      <c r="A132" s="42" t="s">
        <v>311</v>
      </c>
      <c r="B132" s="113" t="s">
        <v>306</v>
      </c>
      <c r="C132" s="10" t="s">
        <v>103</v>
      </c>
      <c r="D132" s="10" t="s">
        <v>101</v>
      </c>
      <c r="E132" s="10" t="s">
        <v>127</v>
      </c>
      <c r="F132" s="10"/>
      <c r="G132" s="22">
        <f>G133</f>
        <v>654350</v>
      </c>
    </row>
    <row r="133" spans="1:7" ht="15.75">
      <c r="A133" s="42" t="s">
        <v>89</v>
      </c>
      <c r="B133" s="113" t="s">
        <v>306</v>
      </c>
      <c r="C133" s="10" t="s">
        <v>103</v>
      </c>
      <c r="D133" s="10" t="s">
        <v>101</v>
      </c>
      <c r="E133" s="10" t="s">
        <v>141</v>
      </c>
      <c r="F133" s="10"/>
      <c r="G133" s="22">
        <f>G134+G136+G138</f>
        <v>654350</v>
      </c>
    </row>
    <row r="134" spans="1:7" ht="15.75">
      <c r="A134" s="42" t="s">
        <v>196</v>
      </c>
      <c r="B134" s="113" t="s">
        <v>306</v>
      </c>
      <c r="C134" s="10" t="s">
        <v>103</v>
      </c>
      <c r="D134" s="10" t="s">
        <v>101</v>
      </c>
      <c r="E134" s="10" t="s">
        <v>151</v>
      </c>
      <c r="F134" s="10"/>
      <c r="G134" s="22">
        <f>G135</f>
        <v>231850</v>
      </c>
    </row>
    <row r="135" spans="1:7" ht="25.5">
      <c r="A135" s="107" t="s">
        <v>51</v>
      </c>
      <c r="B135" s="113" t="s">
        <v>306</v>
      </c>
      <c r="C135" s="31" t="s">
        <v>103</v>
      </c>
      <c r="D135" s="31" t="s">
        <v>101</v>
      </c>
      <c r="E135" s="31" t="s">
        <v>151</v>
      </c>
      <c r="F135" s="31" t="s">
        <v>42</v>
      </c>
      <c r="G135" s="23">
        <v>231850</v>
      </c>
    </row>
    <row r="136" spans="1:7" ht="15.75">
      <c r="A136" s="42" t="s">
        <v>91</v>
      </c>
      <c r="B136" s="113" t="s">
        <v>306</v>
      </c>
      <c r="C136" s="10" t="s">
        <v>103</v>
      </c>
      <c r="D136" s="10" t="s">
        <v>101</v>
      </c>
      <c r="E136" s="10" t="s">
        <v>150</v>
      </c>
      <c r="F136" s="10"/>
      <c r="G136" s="22">
        <f>G137</f>
        <v>100000</v>
      </c>
    </row>
    <row r="137" spans="1:7" ht="25.5">
      <c r="A137" s="107" t="s">
        <v>51</v>
      </c>
      <c r="B137" s="113" t="s">
        <v>306</v>
      </c>
      <c r="C137" s="14" t="s">
        <v>103</v>
      </c>
      <c r="D137" s="14" t="s">
        <v>101</v>
      </c>
      <c r="E137" s="14" t="s">
        <v>150</v>
      </c>
      <c r="F137" s="14" t="s">
        <v>42</v>
      </c>
      <c r="G137" s="23">
        <v>100000</v>
      </c>
    </row>
    <row r="138" spans="1:7" ht="25.5">
      <c r="A138" s="42" t="s">
        <v>92</v>
      </c>
      <c r="B138" s="113" t="s">
        <v>306</v>
      </c>
      <c r="C138" s="10" t="s">
        <v>103</v>
      </c>
      <c r="D138" s="10" t="s">
        <v>101</v>
      </c>
      <c r="E138" s="10" t="s">
        <v>149</v>
      </c>
      <c r="F138" s="10"/>
      <c r="G138" s="22">
        <f>G139</f>
        <v>322500</v>
      </c>
    </row>
    <row r="139" spans="1:7" ht="25.5">
      <c r="A139" s="107" t="s">
        <v>51</v>
      </c>
      <c r="B139" s="113" t="s">
        <v>306</v>
      </c>
      <c r="C139" s="14" t="s">
        <v>103</v>
      </c>
      <c r="D139" s="14" t="s">
        <v>101</v>
      </c>
      <c r="E139" s="14" t="s">
        <v>149</v>
      </c>
      <c r="F139" s="14" t="s">
        <v>42</v>
      </c>
      <c r="G139" s="23">
        <v>322500</v>
      </c>
    </row>
    <row r="140" spans="1:7" ht="15.75" hidden="1">
      <c r="A140" s="43" t="s">
        <v>54</v>
      </c>
      <c r="B140" s="113" t="s">
        <v>306</v>
      </c>
      <c r="C140" s="14" t="s">
        <v>103</v>
      </c>
      <c r="D140" s="14" t="s">
        <v>101</v>
      </c>
      <c r="E140" s="14" t="s">
        <v>149</v>
      </c>
      <c r="F140" s="14" t="s">
        <v>47</v>
      </c>
      <c r="G140" s="23">
        <f>G141</f>
        <v>0</v>
      </c>
    </row>
    <row r="141" spans="1:7" ht="25.5" hidden="1">
      <c r="A141" s="43" t="s">
        <v>166</v>
      </c>
      <c r="B141" s="113" t="s">
        <v>306</v>
      </c>
      <c r="C141" s="14" t="s">
        <v>103</v>
      </c>
      <c r="D141" s="14" t="s">
        <v>101</v>
      </c>
      <c r="E141" s="14" t="s">
        <v>149</v>
      </c>
      <c r="F141" s="14" t="s">
        <v>165</v>
      </c>
      <c r="G141" s="23">
        <v>0</v>
      </c>
    </row>
    <row r="142" spans="1:7" ht="31.5">
      <c r="A142" s="199" t="s">
        <v>441</v>
      </c>
      <c r="B142" s="177" t="s">
        <v>306</v>
      </c>
      <c r="C142" s="197" t="s">
        <v>103</v>
      </c>
      <c r="D142" s="197" t="s">
        <v>103</v>
      </c>
      <c r="E142" s="196"/>
      <c r="F142" s="196"/>
      <c r="G142" s="175">
        <f>G143</f>
        <v>1166200</v>
      </c>
    </row>
    <row r="143" spans="1:7" ht="38.25">
      <c r="A143" s="129" t="s">
        <v>386</v>
      </c>
      <c r="B143" s="200" t="s">
        <v>306</v>
      </c>
      <c r="C143" s="201" t="s">
        <v>103</v>
      </c>
      <c r="D143" s="201" t="s">
        <v>103</v>
      </c>
      <c r="E143" s="140" t="s">
        <v>134</v>
      </c>
      <c r="F143" s="14"/>
      <c r="G143" s="22">
        <f>G144</f>
        <v>1166200</v>
      </c>
    </row>
    <row r="144" spans="1:7" ht="25.5">
      <c r="A144" s="42" t="s">
        <v>324</v>
      </c>
      <c r="B144" s="200" t="s">
        <v>306</v>
      </c>
      <c r="C144" s="201" t="s">
        <v>103</v>
      </c>
      <c r="D144" s="201" t="s">
        <v>103</v>
      </c>
      <c r="E144" s="140" t="s">
        <v>133</v>
      </c>
      <c r="F144" s="14"/>
      <c r="G144" s="22">
        <f>G146+G147</f>
        <v>1166200</v>
      </c>
    </row>
    <row r="145" spans="1:7" ht="25.5">
      <c r="A145" s="42" t="s">
        <v>114</v>
      </c>
      <c r="B145" s="200" t="s">
        <v>306</v>
      </c>
      <c r="C145" s="201" t="s">
        <v>103</v>
      </c>
      <c r="D145" s="201" t="s">
        <v>103</v>
      </c>
      <c r="E145" s="140" t="s">
        <v>325</v>
      </c>
      <c r="F145" s="14"/>
      <c r="G145" s="22">
        <f>G146</f>
        <v>49582</v>
      </c>
    </row>
    <row r="146" spans="1:7" ht="25.5">
      <c r="A146" s="107" t="s">
        <v>51</v>
      </c>
      <c r="B146" s="200" t="s">
        <v>306</v>
      </c>
      <c r="C146" s="202" t="s">
        <v>103</v>
      </c>
      <c r="D146" s="202" t="s">
        <v>103</v>
      </c>
      <c r="E146" s="142" t="s">
        <v>325</v>
      </c>
      <c r="F146" s="14" t="s">
        <v>42</v>
      </c>
      <c r="G146" s="23">
        <v>49582</v>
      </c>
    </row>
    <row r="147" spans="1:7" ht="25.5">
      <c r="A147" s="106" t="s">
        <v>438</v>
      </c>
      <c r="B147" s="200" t="s">
        <v>306</v>
      </c>
      <c r="C147" s="201" t="s">
        <v>103</v>
      </c>
      <c r="D147" s="201" t="s">
        <v>103</v>
      </c>
      <c r="E147" s="140" t="s">
        <v>437</v>
      </c>
      <c r="F147" s="14"/>
      <c r="G147" s="22">
        <f>G148</f>
        <v>1116618</v>
      </c>
    </row>
    <row r="148" spans="1:7" ht="25.5">
      <c r="A148" s="107" t="s">
        <v>51</v>
      </c>
      <c r="B148" s="200" t="s">
        <v>306</v>
      </c>
      <c r="C148" s="202" t="s">
        <v>103</v>
      </c>
      <c r="D148" s="202" t="s">
        <v>103</v>
      </c>
      <c r="E148" s="142" t="s">
        <v>437</v>
      </c>
      <c r="F148" s="14" t="s">
        <v>42</v>
      </c>
      <c r="G148" s="23">
        <v>1116618</v>
      </c>
    </row>
    <row r="149" spans="1:7" ht="16.5">
      <c r="A149" s="49" t="s">
        <v>93</v>
      </c>
      <c r="B149" s="177" t="s">
        <v>306</v>
      </c>
      <c r="C149" s="48" t="s">
        <v>104</v>
      </c>
      <c r="D149" s="48"/>
      <c r="E149" s="48"/>
      <c r="F149" s="48"/>
      <c r="G149" s="50">
        <f>G150+G164</f>
        <v>5623959.66</v>
      </c>
    </row>
    <row r="150" spans="1:7" ht="15.75">
      <c r="A150" s="42" t="s">
        <v>94</v>
      </c>
      <c r="B150" s="113" t="s">
        <v>306</v>
      </c>
      <c r="C150" s="10" t="s">
        <v>104</v>
      </c>
      <c r="D150" s="10" t="s">
        <v>98</v>
      </c>
      <c r="E150" s="10"/>
      <c r="F150" s="10"/>
      <c r="G150" s="22">
        <f>G155+G151</f>
        <v>4430263.43</v>
      </c>
    </row>
    <row r="151" spans="1:7" ht="38.25">
      <c r="A151" s="42" t="s">
        <v>389</v>
      </c>
      <c r="B151" s="113" t="s">
        <v>306</v>
      </c>
      <c r="C151" s="10" t="s">
        <v>104</v>
      </c>
      <c r="D151" s="10" t="s">
        <v>98</v>
      </c>
      <c r="E151" s="140" t="s">
        <v>326</v>
      </c>
      <c r="F151" s="10"/>
      <c r="G151" s="22">
        <f>G152</f>
        <v>61000</v>
      </c>
    </row>
    <row r="152" spans="1:7" ht="38.25">
      <c r="A152" s="42" t="s">
        <v>390</v>
      </c>
      <c r="B152" s="113" t="s">
        <v>306</v>
      </c>
      <c r="C152" s="10" t="s">
        <v>104</v>
      </c>
      <c r="D152" s="10" t="s">
        <v>98</v>
      </c>
      <c r="E152" s="140" t="s">
        <v>327</v>
      </c>
      <c r="F152" s="10"/>
      <c r="G152" s="22">
        <f>G153</f>
        <v>61000</v>
      </c>
    </row>
    <row r="153" spans="1:7" ht="38.25">
      <c r="A153" s="42" t="s">
        <v>391</v>
      </c>
      <c r="B153" s="113" t="s">
        <v>306</v>
      </c>
      <c r="C153" s="10" t="s">
        <v>104</v>
      </c>
      <c r="D153" s="10" t="s">
        <v>98</v>
      </c>
      <c r="E153" s="140" t="s">
        <v>328</v>
      </c>
      <c r="F153" s="10"/>
      <c r="G153" s="22">
        <f>G154</f>
        <v>61000</v>
      </c>
    </row>
    <row r="154" spans="1:7" ht="25.5">
      <c r="A154" s="107" t="s">
        <v>51</v>
      </c>
      <c r="B154" s="113" t="s">
        <v>306</v>
      </c>
      <c r="C154" s="14" t="s">
        <v>104</v>
      </c>
      <c r="D154" s="14" t="s">
        <v>98</v>
      </c>
      <c r="E154" s="142" t="s">
        <v>328</v>
      </c>
      <c r="F154" s="14" t="s">
        <v>42</v>
      </c>
      <c r="G154" s="23">
        <v>61000</v>
      </c>
    </row>
    <row r="155" spans="1:7" ht="38.25">
      <c r="A155" s="42" t="s">
        <v>340</v>
      </c>
      <c r="B155" s="113" t="s">
        <v>306</v>
      </c>
      <c r="C155" s="10" t="s">
        <v>104</v>
      </c>
      <c r="D155" s="10" t="s">
        <v>98</v>
      </c>
      <c r="E155" s="10" t="s">
        <v>127</v>
      </c>
      <c r="F155" s="10"/>
      <c r="G155" s="22">
        <f>G156</f>
        <v>4369263.43</v>
      </c>
    </row>
    <row r="156" spans="1:7" ht="38.25">
      <c r="A156" s="42" t="s">
        <v>329</v>
      </c>
      <c r="B156" s="113" t="s">
        <v>306</v>
      </c>
      <c r="C156" s="10" t="s">
        <v>104</v>
      </c>
      <c r="D156" s="10" t="s">
        <v>98</v>
      </c>
      <c r="E156" s="10" t="s">
        <v>126</v>
      </c>
      <c r="F156" s="10"/>
      <c r="G156" s="22">
        <f>G157+G162</f>
        <v>4369263.43</v>
      </c>
    </row>
    <row r="157" spans="1:7" ht="25.5">
      <c r="A157" s="42" t="s">
        <v>197</v>
      </c>
      <c r="B157" s="113" t="s">
        <v>306</v>
      </c>
      <c r="C157" s="10" t="s">
        <v>104</v>
      </c>
      <c r="D157" s="10" t="s">
        <v>98</v>
      </c>
      <c r="E157" s="10" t="s">
        <v>128</v>
      </c>
      <c r="F157" s="10"/>
      <c r="G157" s="22">
        <f>G158+G159+G160+G161</f>
        <v>4335033.43</v>
      </c>
    </row>
    <row r="158" spans="1:7" ht="15.75">
      <c r="A158" s="43" t="s">
        <v>57</v>
      </c>
      <c r="B158" s="113" t="s">
        <v>306</v>
      </c>
      <c r="C158" s="14" t="s">
        <v>104</v>
      </c>
      <c r="D158" s="14" t="s">
        <v>98</v>
      </c>
      <c r="E158" s="14" t="s">
        <v>128</v>
      </c>
      <c r="F158" s="14" t="s">
        <v>50</v>
      </c>
      <c r="G158" s="23">
        <v>2089881.1</v>
      </c>
    </row>
    <row r="159" spans="1:7" ht="25.5">
      <c r="A159" s="107" t="s">
        <v>51</v>
      </c>
      <c r="B159" s="113" t="s">
        <v>306</v>
      </c>
      <c r="C159" s="14" t="s">
        <v>104</v>
      </c>
      <c r="D159" s="14" t="s">
        <v>98</v>
      </c>
      <c r="E159" s="14" t="s">
        <v>128</v>
      </c>
      <c r="F159" s="14" t="s">
        <v>42</v>
      </c>
      <c r="G159" s="23">
        <v>1917171.69</v>
      </c>
    </row>
    <row r="160" spans="1:7" ht="15.75">
      <c r="A160" s="43" t="s">
        <v>53</v>
      </c>
      <c r="B160" s="113" t="s">
        <v>306</v>
      </c>
      <c r="C160" s="14" t="s">
        <v>104</v>
      </c>
      <c r="D160" s="14" t="s">
        <v>98</v>
      </c>
      <c r="E160" s="14" t="s">
        <v>128</v>
      </c>
      <c r="F160" s="14" t="s">
        <v>45</v>
      </c>
      <c r="G160" s="23">
        <v>0</v>
      </c>
    </row>
    <row r="161" spans="1:7" ht="15.75">
      <c r="A161" s="43" t="s">
        <v>52</v>
      </c>
      <c r="B161" s="113" t="s">
        <v>306</v>
      </c>
      <c r="C161" s="14" t="s">
        <v>104</v>
      </c>
      <c r="D161" s="14" t="s">
        <v>98</v>
      </c>
      <c r="E161" s="14" t="s">
        <v>128</v>
      </c>
      <c r="F161" s="14" t="s">
        <v>46</v>
      </c>
      <c r="G161" s="23">
        <v>327980.64</v>
      </c>
    </row>
    <row r="162" spans="1:7" ht="51">
      <c r="A162" s="106" t="s">
        <v>440</v>
      </c>
      <c r="B162" s="113" t="s">
        <v>306</v>
      </c>
      <c r="C162" s="10" t="s">
        <v>104</v>
      </c>
      <c r="D162" s="10" t="s">
        <v>98</v>
      </c>
      <c r="E162" s="140" t="s">
        <v>439</v>
      </c>
      <c r="F162" s="140"/>
      <c r="G162" s="22">
        <f>G163</f>
        <v>34230</v>
      </c>
    </row>
    <row r="163" spans="1:7" ht="25.5">
      <c r="A163" s="107" t="s">
        <v>51</v>
      </c>
      <c r="B163" s="113" t="s">
        <v>306</v>
      </c>
      <c r="C163" s="14" t="s">
        <v>104</v>
      </c>
      <c r="D163" s="14" t="s">
        <v>98</v>
      </c>
      <c r="E163" s="142" t="s">
        <v>439</v>
      </c>
      <c r="F163" s="142" t="s">
        <v>42</v>
      </c>
      <c r="G163" s="23">
        <v>34230</v>
      </c>
    </row>
    <row r="164" spans="1:7" ht="15.75">
      <c r="A164" s="42" t="s">
        <v>95</v>
      </c>
      <c r="B164" s="113" t="s">
        <v>306</v>
      </c>
      <c r="C164" s="10" t="s">
        <v>104</v>
      </c>
      <c r="D164" s="10" t="s">
        <v>102</v>
      </c>
      <c r="E164" s="10"/>
      <c r="F164" s="10"/>
      <c r="G164" s="22">
        <f>G165</f>
        <v>1193696.23</v>
      </c>
    </row>
    <row r="165" spans="1:7" ht="38.25">
      <c r="A165" s="42" t="s">
        <v>311</v>
      </c>
      <c r="B165" s="113" t="s">
        <v>306</v>
      </c>
      <c r="C165" s="10" t="s">
        <v>104</v>
      </c>
      <c r="D165" s="10" t="s">
        <v>102</v>
      </c>
      <c r="E165" s="10" t="s">
        <v>127</v>
      </c>
      <c r="F165" s="10"/>
      <c r="G165" s="22">
        <f>G166</f>
        <v>1193696.23</v>
      </c>
    </row>
    <row r="166" spans="1:7" ht="38.25">
      <c r="A166" s="42" t="s">
        <v>329</v>
      </c>
      <c r="B166" s="113" t="s">
        <v>306</v>
      </c>
      <c r="C166" s="10" t="s">
        <v>104</v>
      </c>
      <c r="D166" s="10" t="s">
        <v>102</v>
      </c>
      <c r="E166" s="10" t="s">
        <v>126</v>
      </c>
      <c r="F166" s="10"/>
      <c r="G166" s="22">
        <f>G167+G175</f>
        <v>1193696.23</v>
      </c>
    </row>
    <row r="167" spans="1:7" ht="25.5" hidden="1">
      <c r="A167" s="42" t="s">
        <v>216</v>
      </c>
      <c r="B167" s="113" t="s">
        <v>306</v>
      </c>
      <c r="C167" s="10" t="s">
        <v>104</v>
      </c>
      <c r="D167" s="10" t="s">
        <v>102</v>
      </c>
      <c r="E167" s="10" t="s">
        <v>125</v>
      </c>
      <c r="F167" s="10"/>
      <c r="G167" s="22">
        <f>G169+G170+G174+G172</f>
        <v>0</v>
      </c>
    </row>
    <row r="168" spans="1:7" ht="15.75" hidden="1">
      <c r="A168" s="43" t="s">
        <v>57</v>
      </c>
      <c r="B168" s="113" t="s">
        <v>306</v>
      </c>
      <c r="C168" s="14" t="s">
        <v>104</v>
      </c>
      <c r="D168" s="14" t="s">
        <v>102</v>
      </c>
      <c r="E168" s="14" t="s">
        <v>125</v>
      </c>
      <c r="F168" s="14" t="s">
        <v>50</v>
      </c>
      <c r="G168" s="23">
        <f>G169+G170</f>
        <v>0</v>
      </c>
    </row>
    <row r="169" spans="1:7" ht="15.75" hidden="1">
      <c r="A169" s="15" t="s">
        <v>2</v>
      </c>
      <c r="B169" s="113" t="s">
        <v>306</v>
      </c>
      <c r="C169" s="14" t="s">
        <v>104</v>
      </c>
      <c r="D169" s="14" t="s">
        <v>102</v>
      </c>
      <c r="E169" s="14" t="s">
        <v>125</v>
      </c>
      <c r="F169" s="14" t="s">
        <v>208</v>
      </c>
      <c r="G169" s="23">
        <v>0</v>
      </c>
    </row>
    <row r="170" spans="1:7" ht="38.25" hidden="1">
      <c r="A170" s="43" t="s">
        <v>154</v>
      </c>
      <c r="B170" s="113" t="s">
        <v>306</v>
      </c>
      <c r="C170" s="14" t="s">
        <v>104</v>
      </c>
      <c r="D170" s="14" t="s">
        <v>102</v>
      </c>
      <c r="E170" s="14" t="s">
        <v>125</v>
      </c>
      <c r="F170" s="14" t="s">
        <v>164</v>
      </c>
      <c r="G170" s="23">
        <v>0</v>
      </c>
    </row>
    <row r="171" spans="1:7" ht="25.5" hidden="1">
      <c r="A171" s="107" t="s">
        <v>51</v>
      </c>
      <c r="B171" s="113" t="s">
        <v>306</v>
      </c>
      <c r="C171" s="14" t="s">
        <v>104</v>
      </c>
      <c r="D171" s="14" t="s">
        <v>102</v>
      </c>
      <c r="E171" s="14" t="s">
        <v>125</v>
      </c>
      <c r="F171" s="14" t="s">
        <v>42</v>
      </c>
      <c r="G171" s="23">
        <f>G172</f>
        <v>0</v>
      </c>
    </row>
    <row r="172" spans="1:7" ht="25.5" hidden="1">
      <c r="A172" s="43" t="s">
        <v>198</v>
      </c>
      <c r="B172" s="113" t="s">
        <v>306</v>
      </c>
      <c r="C172" s="14" t="s">
        <v>104</v>
      </c>
      <c r="D172" s="14" t="s">
        <v>102</v>
      </c>
      <c r="E172" s="14" t="s">
        <v>125</v>
      </c>
      <c r="F172" s="14" t="s">
        <v>203</v>
      </c>
      <c r="G172" s="23">
        <v>0</v>
      </c>
    </row>
    <row r="173" spans="1:7" ht="15.75" hidden="1">
      <c r="A173" s="43" t="s">
        <v>53</v>
      </c>
      <c r="B173" s="113" t="s">
        <v>306</v>
      </c>
      <c r="C173" s="14" t="s">
        <v>104</v>
      </c>
      <c r="D173" s="14" t="s">
        <v>102</v>
      </c>
      <c r="E173" s="14" t="s">
        <v>125</v>
      </c>
      <c r="F173" s="14" t="s">
        <v>45</v>
      </c>
      <c r="G173" s="23">
        <f>G174</f>
        <v>0</v>
      </c>
    </row>
    <row r="174" spans="1:7" ht="25.5" hidden="1">
      <c r="A174" s="43" t="s">
        <v>247</v>
      </c>
      <c r="B174" s="113" t="s">
        <v>306</v>
      </c>
      <c r="C174" s="14" t="s">
        <v>104</v>
      </c>
      <c r="D174" s="14" t="s">
        <v>102</v>
      </c>
      <c r="E174" s="14" t="s">
        <v>125</v>
      </c>
      <c r="F174" s="14" t="s">
        <v>169</v>
      </c>
      <c r="G174" s="23">
        <v>0</v>
      </c>
    </row>
    <row r="175" spans="1:7" ht="25.5">
      <c r="A175" s="42" t="s">
        <v>330</v>
      </c>
      <c r="B175" s="113" t="s">
        <v>306</v>
      </c>
      <c r="C175" s="10" t="s">
        <v>104</v>
      </c>
      <c r="D175" s="10" t="s">
        <v>102</v>
      </c>
      <c r="E175" s="10" t="s">
        <v>125</v>
      </c>
      <c r="F175" s="10"/>
      <c r="G175" s="22">
        <f>G176</f>
        <v>1193696.23</v>
      </c>
    </row>
    <row r="176" spans="1:7" ht="30" customHeight="1">
      <c r="A176" s="107" t="s">
        <v>48</v>
      </c>
      <c r="B176" s="113" t="s">
        <v>306</v>
      </c>
      <c r="C176" s="14" t="s">
        <v>104</v>
      </c>
      <c r="D176" s="14" t="s">
        <v>102</v>
      </c>
      <c r="E176" s="14" t="s">
        <v>125</v>
      </c>
      <c r="F176" s="14" t="s">
        <v>44</v>
      </c>
      <c r="G176" s="23">
        <v>1193696.23</v>
      </c>
    </row>
    <row r="177" spans="1:7" ht="16.5">
      <c r="A177" s="49" t="s">
        <v>199</v>
      </c>
      <c r="B177" s="177" t="s">
        <v>306</v>
      </c>
      <c r="C177" s="48">
        <v>10</v>
      </c>
      <c r="D177" s="48"/>
      <c r="E177" s="48"/>
      <c r="F177" s="48"/>
      <c r="G177" s="50">
        <f>G178+G184</f>
        <v>398000</v>
      </c>
    </row>
    <row r="178" spans="1:7" ht="15.75">
      <c r="A178" s="42" t="s">
        <v>96</v>
      </c>
      <c r="B178" s="113" t="s">
        <v>306</v>
      </c>
      <c r="C178" s="10">
        <v>10</v>
      </c>
      <c r="D178" s="10" t="s">
        <v>98</v>
      </c>
      <c r="E178" s="10"/>
      <c r="F178" s="10"/>
      <c r="G178" s="22">
        <f>G179</f>
        <v>382000</v>
      </c>
    </row>
    <row r="179" spans="1:7" ht="51">
      <c r="A179" s="92" t="s">
        <v>331</v>
      </c>
      <c r="B179" s="113" t="s">
        <v>306</v>
      </c>
      <c r="C179" s="10">
        <v>10</v>
      </c>
      <c r="D179" s="10" t="s">
        <v>98</v>
      </c>
      <c r="E179" s="140" t="s">
        <v>257</v>
      </c>
      <c r="F179" s="10"/>
      <c r="G179" s="22">
        <f>G180</f>
        <v>382000</v>
      </c>
    </row>
    <row r="180" spans="1:7" ht="25.5">
      <c r="A180" s="92" t="s">
        <v>123</v>
      </c>
      <c r="B180" s="113" t="s">
        <v>306</v>
      </c>
      <c r="C180" s="10" t="s">
        <v>205</v>
      </c>
      <c r="D180" s="10" t="s">
        <v>98</v>
      </c>
      <c r="E180" s="140" t="s">
        <v>256</v>
      </c>
      <c r="F180" s="10"/>
      <c r="G180" s="36">
        <f>G181</f>
        <v>382000</v>
      </c>
    </row>
    <row r="181" spans="1:7" ht="25.5">
      <c r="A181" s="42" t="s">
        <v>97</v>
      </c>
      <c r="B181" s="113" t="s">
        <v>306</v>
      </c>
      <c r="C181" s="10" t="s">
        <v>205</v>
      </c>
      <c r="D181" s="10" t="s">
        <v>98</v>
      </c>
      <c r="E181" s="140" t="s">
        <v>342</v>
      </c>
      <c r="F181" s="10"/>
      <c r="G181" s="22">
        <f>G182</f>
        <v>382000</v>
      </c>
    </row>
    <row r="182" spans="1:7" ht="25.5">
      <c r="A182" s="42" t="s">
        <v>336</v>
      </c>
      <c r="B182" s="113" t="s">
        <v>306</v>
      </c>
      <c r="C182" s="10">
        <v>10</v>
      </c>
      <c r="D182" s="10" t="s">
        <v>98</v>
      </c>
      <c r="E182" s="140" t="s">
        <v>343</v>
      </c>
      <c r="F182" s="10"/>
      <c r="G182" s="22">
        <f>G183</f>
        <v>382000</v>
      </c>
    </row>
    <row r="183" spans="1:7" ht="15.75">
      <c r="A183" s="43" t="s">
        <v>55</v>
      </c>
      <c r="B183" s="113" t="s">
        <v>306</v>
      </c>
      <c r="C183" s="14" t="s">
        <v>205</v>
      </c>
      <c r="D183" s="14" t="s">
        <v>98</v>
      </c>
      <c r="E183" s="142" t="s">
        <v>343</v>
      </c>
      <c r="F183" s="14" t="s">
        <v>49</v>
      </c>
      <c r="G183" s="23">
        <v>382000</v>
      </c>
    </row>
    <row r="184" spans="1:7" ht="15.75">
      <c r="A184" s="42" t="s">
        <v>217</v>
      </c>
      <c r="B184" s="113" t="s">
        <v>306</v>
      </c>
      <c r="C184" s="10">
        <v>10</v>
      </c>
      <c r="D184" s="10" t="s">
        <v>101</v>
      </c>
      <c r="E184" s="10"/>
      <c r="F184" s="10"/>
      <c r="G184" s="22">
        <f>G191</f>
        <v>16000</v>
      </c>
    </row>
    <row r="185" spans="1:7" ht="38.25" hidden="1">
      <c r="A185" s="92" t="s">
        <v>61</v>
      </c>
      <c r="B185" s="113" t="s">
        <v>306</v>
      </c>
      <c r="C185" s="10">
        <v>10</v>
      </c>
      <c r="D185" s="10" t="s">
        <v>101</v>
      </c>
      <c r="E185" s="10" t="s">
        <v>118</v>
      </c>
      <c r="F185" s="10"/>
      <c r="G185" s="22">
        <f>G186</f>
        <v>0</v>
      </c>
    </row>
    <row r="186" spans="1:7" ht="15" customHeight="1" hidden="1">
      <c r="A186" s="92" t="s">
        <v>123</v>
      </c>
      <c r="B186" s="113" t="s">
        <v>306</v>
      </c>
      <c r="C186" s="10" t="s">
        <v>205</v>
      </c>
      <c r="D186" s="10" t="s">
        <v>101</v>
      </c>
      <c r="E186" s="10" t="s">
        <v>122</v>
      </c>
      <c r="F186" s="10"/>
      <c r="G186" s="36">
        <f>G187</f>
        <v>0</v>
      </c>
    </row>
    <row r="187" spans="1:7" ht="25.5" hidden="1">
      <c r="A187" s="42" t="s">
        <v>97</v>
      </c>
      <c r="B187" s="113" t="s">
        <v>306</v>
      </c>
      <c r="C187" s="10" t="s">
        <v>205</v>
      </c>
      <c r="D187" s="10" t="s">
        <v>101</v>
      </c>
      <c r="E187" s="10" t="s">
        <v>120</v>
      </c>
      <c r="F187" s="10"/>
      <c r="G187" s="22">
        <f>G188</f>
        <v>0</v>
      </c>
    </row>
    <row r="188" spans="1:7" ht="25.5" hidden="1">
      <c r="A188" s="42" t="s">
        <v>200</v>
      </c>
      <c r="B188" s="113" t="s">
        <v>306</v>
      </c>
      <c r="C188" s="10">
        <v>10</v>
      </c>
      <c r="D188" s="10" t="s">
        <v>101</v>
      </c>
      <c r="E188" s="10" t="s">
        <v>119</v>
      </c>
      <c r="F188" s="10"/>
      <c r="G188" s="22">
        <f>G190</f>
        <v>0</v>
      </c>
    </row>
    <row r="189" spans="1:7" ht="15.75" hidden="1">
      <c r="A189" s="43" t="s">
        <v>55</v>
      </c>
      <c r="B189" s="113" t="s">
        <v>306</v>
      </c>
      <c r="C189" s="14" t="s">
        <v>205</v>
      </c>
      <c r="D189" s="14" t="s">
        <v>101</v>
      </c>
      <c r="E189" s="14" t="s">
        <v>119</v>
      </c>
      <c r="F189" s="14" t="s">
        <v>49</v>
      </c>
      <c r="G189" s="22">
        <f>G190</f>
        <v>0</v>
      </c>
    </row>
    <row r="190" spans="1:7" ht="25.5" hidden="1">
      <c r="A190" s="43" t="s">
        <v>201</v>
      </c>
      <c r="B190" s="113" t="s">
        <v>306</v>
      </c>
      <c r="C190" s="14" t="s">
        <v>205</v>
      </c>
      <c r="D190" s="14" t="s">
        <v>101</v>
      </c>
      <c r="E190" s="14" t="s">
        <v>119</v>
      </c>
      <c r="F190" s="14" t="s">
        <v>210</v>
      </c>
      <c r="G190" s="23">
        <v>0</v>
      </c>
    </row>
    <row r="191" spans="1:7" ht="38.25">
      <c r="A191" s="42" t="s">
        <v>311</v>
      </c>
      <c r="B191" s="113" t="s">
        <v>306</v>
      </c>
      <c r="C191" s="10">
        <v>10</v>
      </c>
      <c r="D191" s="10" t="s">
        <v>101</v>
      </c>
      <c r="E191" s="140" t="s">
        <v>127</v>
      </c>
      <c r="F191" s="14"/>
      <c r="G191" s="22">
        <f>G192</f>
        <v>16000</v>
      </c>
    </row>
    <row r="192" spans="1:7" ht="38.25">
      <c r="A192" s="42" t="s">
        <v>329</v>
      </c>
      <c r="B192" s="113" t="s">
        <v>306</v>
      </c>
      <c r="C192" s="10">
        <v>10</v>
      </c>
      <c r="D192" s="10" t="s">
        <v>101</v>
      </c>
      <c r="E192" s="140" t="s">
        <v>126</v>
      </c>
      <c r="F192" s="14"/>
      <c r="G192" s="22">
        <f>G193</f>
        <v>16000</v>
      </c>
    </row>
    <row r="193" spans="1:7" ht="51">
      <c r="A193" s="92" t="s">
        <v>332</v>
      </c>
      <c r="B193" s="113" t="s">
        <v>306</v>
      </c>
      <c r="C193" s="10" t="s">
        <v>205</v>
      </c>
      <c r="D193" s="10" t="s">
        <v>101</v>
      </c>
      <c r="E193" s="140" t="s">
        <v>43</v>
      </c>
      <c r="F193" s="10"/>
      <c r="G193" s="22">
        <f>G194</f>
        <v>16000</v>
      </c>
    </row>
    <row r="194" spans="1:7" ht="51">
      <c r="A194" s="92" t="s">
        <v>333</v>
      </c>
      <c r="B194" s="113" t="s">
        <v>306</v>
      </c>
      <c r="C194" s="10" t="s">
        <v>205</v>
      </c>
      <c r="D194" s="10" t="s">
        <v>101</v>
      </c>
      <c r="E194" s="140" t="s">
        <v>43</v>
      </c>
      <c r="F194" s="10" t="s">
        <v>335</v>
      </c>
      <c r="G194" s="22">
        <f>G195</f>
        <v>16000</v>
      </c>
    </row>
    <row r="195" spans="1:7" ht="15.75">
      <c r="A195" s="42" t="s">
        <v>56</v>
      </c>
      <c r="B195" s="113" t="s">
        <v>306</v>
      </c>
      <c r="C195" s="10" t="s">
        <v>205</v>
      </c>
      <c r="D195" s="10" t="s">
        <v>101</v>
      </c>
      <c r="E195" s="140" t="s">
        <v>43</v>
      </c>
      <c r="F195" s="10" t="s">
        <v>50</v>
      </c>
      <c r="G195" s="22">
        <f>G196</f>
        <v>16000</v>
      </c>
    </row>
    <row r="196" spans="1:7" ht="25.5">
      <c r="A196" s="43" t="s">
        <v>334</v>
      </c>
      <c r="B196" s="113" t="s">
        <v>306</v>
      </c>
      <c r="C196" s="14" t="s">
        <v>205</v>
      </c>
      <c r="D196" s="14" t="s">
        <v>101</v>
      </c>
      <c r="E196" s="142" t="s">
        <v>43</v>
      </c>
      <c r="F196" s="14" t="s">
        <v>209</v>
      </c>
      <c r="G196" s="23">
        <v>16000</v>
      </c>
    </row>
    <row r="197" spans="1:7" ht="16.5">
      <c r="A197" s="49" t="s">
        <v>106</v>
      </c>
      <c r="B197" s="177" t="s">
        <v>306</v>
      </c>
      <c r="C197" s="48">
        <v>11</v>
      </c>
      <c r="D197" s="48"/>
      <c r="E197" s="48"/>
      <c r="F197" s="48"/>
      <c r="G197" s="50">
        <f>G198</f>
        <v>15084</v>
      </c>
    </row>
    <row r="198" spans="1:7" ht="15.75">
      <c r="A198" s="42" t="s">
        <v>202</v>
      </c>
      <c r="B198" s="113" t="s">
        <v>306</v>
      </c>
      <c r="C198" s="10">
        <v>11</v>
      </c>
      <c r="D198" s="10" t="s">
        <v>98</v>
      </c>
      <c r="E198" s="10"/>
      <c r="F198" s="10"/>
      <c r="G198" s="22">
        <f>G199</f>
        <v>15084</v>
      </c>
    </row>
    <row r="199" spans="1:7" ht="25.5">
      <c r="A199" s="42" t="s">
        <v>415</v>
      </c>
      <c r="B199" s="113" t="s">
        <v>306</v>
      </c>
      <c r="C199" s="10">
        <v>11</v>
      </c>
      <c r="D199" s="10" t="s">
        <v>98</v>
      </c>
      <c r="E199" s="140" t="s">
        <v>116</v>
      </c>
      <c r="F199" s="10"/>
      <c r="G199" s="22">
        <f>G200</f>
        <v>15084</v>
      </c>
    </row>
    <row r="200" spans="1:7" ht="15.75">
      <c r="A200" s="42" t="s">
        <v>337</v>
      </c>
      <c r="B200" s="113" t="s">
        <v>306</v>
      </c>
      <c r="C200" s="10" t="s">
        <v>211</v>
      </c>
      <c r="D200" s="10" t="s">
        <v>98</v>
      </c>
      <c r="E200" s="140" t="s">
        <v>117</v>
      </c>
      <c r="F200" s="10"/>
      <c r="G200" s="36">
        <f>G201</f>
        <v>15084</v>
      </c>
    </row>
    <row r="201" spans="1:7" ht="15.75">
      <c r="A201" s="42" t="s">
        <v>107</v>
      </c>
      <c r="B201" s="113" t="s">
        <v>306</v>
      </c>
      <c r="C201" s="10">
        <v>11</v>
      </c>
      <c r="D201" s="10" t="s">
        <v>98</v>
      </c>
      <c r="E201" s="140" t="s">
        <v>115</v>
      </c>
      <c r="F201" s="10"/>
      <c r="G201" s="22">
        <f>G202</f>
        <v>15084</v>
      </c>
    </row>
    <row r="202" spans="1:7" ht="25.5">
      <c r="A202" s="107" t="s">
        <v>51</v>
      </c>
      <c r="B202" s="113" t="s">
        <v>306</v>
      </c>
      <c r="C202" s="14" t="s">
        <v>211</v>
      </c>
      <c r="D202" s="14" t="s">
        <v>98</v>
      </c>
      <c r="E202" s="142" t="s">
        <v>115</v>
      </c>
      <c r="F202" s="14" t="s">
        <v>42</v>
      </c>
      <c r="G202" s="23">
        <v>15084</v>
      </c>
    </row>
    <row r="203" spans="1:8" ht="15.75">
      <c r="A203" s="46" t="s">
        <v>218</v>
      </c>
      <c r="B203" s="114"/>
      <c r="C203" s="32"/>
      <c r="D203" s="32"/>
      <c r="E203" s="32"/>
      <c r="F203" s="32"/>
      <c r="G203" s="33">
        <f>G6+G48+G55+G71+G100+G149+G177+G197</f>
        <v>22850642.73</v>
      </c>
      <c r="H203" t="s">
        <v>444</v>
      </c>
    </row>
  </sheetData>
  <sheetProtection/>
  <mergeCells count="4">
    <mergeCell ref="A2:G2"/>
    <mergeCell ref="A4:A5"/>
    <mergeCell ref="B1:D1"/>
    <mergeCell ref="E1:G1"/>
  </mergeCells>
  <printOptions/>
  <pageMargins left="0.38" right="0.36" top="0.36" bottom="0.37" header="0.36" footer="0.3"/>
  <pageSetup fitToHeight="0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88"/>
  <sheetViews>
    <sheetView tabSelected="1" view="pageBreakPreview" zoomScaleSheetLayoutView="100" zoomScalePageLayoutView="0" workbookViewId="0" topLeftCell="A80">
      <selection activeCell="J90" sqref="J90"/>
    </sheetView>
  </sheetViews>
  <sheetFormatPr defaultColWidth="9.140625" defaultRowHeight="15"/>
  <cols>
    <col min="1" max="1" width="65.421875" style="8" customWidth="1"/>
    <col min="2" max="2" width="15.00390625" style="28" customWidth="1"/>
    <col min="3" max="3" width="7.00390625" style="29" customWidth="1"/>
    <col min="4" max="4" width="6.140625" style="29" customWidth="1"/>
    <col min="5" max="5" width="7.28125" style="29" customWidth="1"/>
    <col min="6" max="6" width="5.57421875" style="29" customWidth="1"/>
    <col min="7" max="7" width="15.28125" style="27" customWidth="1"/>
  </cols>
  <sheetData>
    <row r="1" spans="1:7" ht="267.75" customHeight="1">
      <c r="A1" s="185"/>
      <c r="B1" s="209" t="s">
        <v>460</v>
      </c>
      <c r="C1" s="209"/>
      <c r="D1" s="209"/>
      <c r="E1" s="209"/>
      <c r="F1" s="209"/>
      <c r="G1" s="209"/>
    </row>
    <row r="2" spans="1:7" ht="63" customHeight="1">
      <c r="A2" s="225" t="s">
        <v>417</v>
      </c>
      <c r="B2" s="226"/>
      <c r="C2" s="226"/>
      <c r="D2" s="226"/>
      <c r="E2" s="226"/>
      <c r="F2" s="226"/>
      <c r="G2" s="226"/>
    </row>
    <row r="3" ht="15.75" thickBot="1">
      <c r="G3" s="30" t="s">
        <v>246</v>
      </c>
    </row>
    <row r="4" spans="1:7" ht="15">
      <c r="A4" s="227" t="s">
        <v>170</v>
      </c>
      <c r="B4" s="229" t="s">
        <v>112</v>
      </c>
      <c r="C4" s="231" t="s">
        <v>171</v>
      </c>
      <c r="D4" s="231" t="s">
        <v>111</v>
      </c>
      <c r="E4" s="231" t="s">
        <v>75</v>
      </c>
      <c r="F4" s="231" t="s">
        <v>172</v>
      </c>
      <c r="G4" s="164" t="s">
        <v>77</v>
      </c>
    </row>
    <row r="5" spans="1:7" ht="49.5" customHeight="1">
      <c r="A5" s="228"/>
      <c r="B5" s="230"/>
      <c r="C5" s="232"/>
      <c r="D5" s="232"/>
      <c r="E5" s="232"/>
      <c r="F5" s="232"/>
      <c r="G5" s="165" t="s">
        <v>418</v>
      </c>
    </row>
    <row r="6" spans="1:7" ht="43.5">
      <c r="A6" s="125" t="s">
        <v>415</v>
      </c>
      <c r="B6" s="116" t="s">
        <v>116</v>
      </c>
      <c r="C6" s="120"/>
      <c r="D6" s="120"/>
      <c r="E6" s="120"/>
      <c r="F6" s="120"/>
      <c r="G6" s="135">
        <f>G7</f>
        <v>15084</v>
      </c>
    </row>
    <row r="7" spans="1:7" ht="15.75">
      <c r="A7" s="121" t="s">
        <v>107</v>
      </c>
      <c r="B7" s="123" t="s">
        <v>346</v>
      </c>
      <c r="C7" s="122"/>
      <c r="D7" s="122"/>
      <c r="E7" s="122"/>
      <c r="F7" s="122"/>
      <c r="G7" s="137">
        <f>G8</f>
        <v>15084</v>
      </c>
    </row>
    <row r="8" spans="1:7" ht="15.75">
      <c r="A8" s="121" t="s">
        <v>106</v>
      </c>
      <c r="B8" s="123" t="s">
        <v>346</v>
      </c>
      <c r="C8" s="122">
        <v>11</v>
      </c>
      <c r="D8" s="122"/>
      <c r="E8" s="122"/>
      <c r="F8" s="122"/>
      <c r="G8" s="137">
        <f>G9</f>
        <v>15084</v>
      </c>
    </row>
    <row r="9" spans="1:7" ht="15.75">
      <c r="A9" s="121" t="s">
        <v>260</v>
      </c>
      <c r="B9" s="123" t="s">
        <v>346</v>
      </c>
      <c r="C9" s="122">
        <v>11</v>
      </c>
      <c r="D9" s="122" t="s">
        <v>98</v>
      </c>
      <c r="E9" s="122"/>
      <c r="F9" s="122"/>
      <c r="G9" s="137">
        <f>G10</f>
        <v>15084</v>
      </c>
    </row>
    <row r="10" spans="1:7" ht="25.5">
      <c r="A10" s="107" t="s">
        <v>51</v>
      </c>
      <c r="B10" s="123" t="s">
        <v>346</v>
      </c>
      <c r="C10" s="122" t="s">
        <v>211</v>
      </c>
      <c r="D10" s="122" t="s">
        <v>98</v>
      </c>
      <c r="E10" s="122" t="s">
        <v>42</v>
      </c>
      <c r="F10" s="122"/>
      <c r="G10" s="137">
        <f>G11</f>
        <v>15084</v>
      </c>
    </row>
    <row r="11" spans="1:7" ht="25.5">
      <c r="A11" s="121" t="s">
        <v>349</v>
      </c>
      <c r="B11" s="123" t="s">
        <v>346</v>
      </c>
      <c r="C11" s="122">
        <v>11</v>
      </c>
      <c r="D11" s="122" t="s">
        <v>98</v>
      </c>
      <c r="E11" s="122" t="s">
        <v>42</v>
      </c>
      <c r="F11" s="122" t="s">
        <v>306</v>
      </c>
      <c r="G11" s="132">
        <v>15084</v>
      </c>
    </row>
    <row r="12" spans="1:7" ht="43.5">
      <c r="A12" s="118" t="s">
        <v>419</v>
      </c>
      <c r="B12" s="116" t="s">
        <v>118</v>
      </c>
      <c r="C12" s="120"/>
      <c r="D12" s="120"/>
      <c r="E12" s="120"/>
      <c r="F12" s="120"/>
      <c r="G12" s="135">
        <f aca="true" t="shared" si="0" ref="G12:G17">G13</f>
        <v>30000</v>
      </c>
    </row>
    <row r="13" spans="1:7" ht="25.5">
      <c r="A13" s="121" t="s">
        <v>86</v>
      </c>
      <c r="B13" s="123" t="s">
        <v>122</v>
      </c>
      <c r="C13" s="122"/>
      <c r="D13" s="122"/>
      <c r="E13" s="122"/>
      <c r="F13" s="122"/>
      <c r="G13" s="137">
        <f t="shared" si="0"/>
        <v>30000</v>
      </c>
    </row>
    <row r="14" spans="1:7" ht="15.75">
      <c r="A14" s="126" t="s">
        <v>84</v>
      </c>
      <c r="B14" s="123" t="s">
        <v>315</v>
      </c>
      <c r="C14" s="122" t="s">
        <v>102</v>
      </c>
      <c r="D14" s="122"/>
      <c r="E14" s="122"/>
      <c r="F14" s="122"/>
      <c r="G14" s="137">
        <f t="shared" si="0"/>
        <v>30000</v>
      </c>
    </row>
    <row r="15" spans="1:7" ht="15.75">
      <c r="A15" s="126" t="s">
        <v>85</v>
      </c>
      <c r="B15" s="123" t="s">
        <v>315</v>
      </c>
      <c r="C15" s="122" t="s">
        <v>102</v>
      </c>
      <c r="D15" s="122" t="s">
        <v>98</v>
      </c>
      <c r="E15" s="122"/>
      <c r="F15" s="122"/>
      <c r="G15" s="137">
        <f t="shared" si="0"/>
        <v>30000</v>
      </c>
    </row>
    <row r="16" spans="1:7" ht="25.5">
      <c r="A16" s="126" t="s">
        <v>347</v>
      </c>
      <c r="B16" s="123" t="s">
        <v>315</v>
      </c>
      <c r="C16" s="122" t="s">
        <v>102</v>
      </c>
      <c r="D16" s="122" t="s">
        <v>98</v>
      </c>
      <c r="E16" s="122"/>
      <c r="F16" s="122"/>
      <c r="G16" s="137">
        <f t="shared" si="0"/>
        <v>30000</v>
      </c>
    </row>
    <row r="17" spans="1:7" ht="25.5">
      <c r="A17" s="107" t="s">
        <v>51</v>
      </c>
      <c r="B17" s="123" t="s">
        <v>315</v>
      </c>
      <c r="C17" s="122" t="s">
        <v>102</v>
      </c>
      <c r="D17" s="122" t="s">
        <v>98</v>
      </c>
      <c r="E17" s="122" t="s">
        <v>42</v>
      </c>
      <c r="F17" s="122"/>
      <c r="G17" s="137">
        <f t="shared" si="0"/>
        <v>30000</v>
      </c>
    </row>
    <row r="18" spans="1:7" ht="25.5">
      <c r="A18" s="121" t="s">
        <v>349</v>
      </c>
      <c r="B18" s="123" t="s">
        <v>315</v>
      </c>
      <c r="C18" s="122" t="s">
        <v>102</v>
      </c>
      <c r="D18" s="122" t="s">
        <v>98</v>
      </c>
      <c r="E18" s="122" t="s">
        <v>42</v>
      </c>
      <c r="F18" s="122" t="s">
        <v>306</v>
      </c>
      <c r="G18" s="132">
        <v>30000</v>
      </c>
    </row>
    <row r="19" spans="1:7" ht="29.25">
      <c r="A19" s="118" t="s">
        <v>411</v>
      </c>
      <c r="B19" s="116" t="s">
        <v>131</v>
      </c>
      <c r="C19" s="120"/>
      <c r="D19" s="120"/>
      <c r="E19" s="120"/>
      <c r="F19" s="120"/>
      <c r="G19" s="135">
        <f>G20</f>
        <v>40560</v>
      </c>
    </row>
    <row r="20" spans="1:7" ht="15.75">
      <c r="A20" s="121" t="s">
        <v>310</v>
      </c>
      <c r="B20" s="123" t="s">
        <v>348</v>
      </c>
      <c r="C20" s="124"/>
      <c r="D20" s="124"/>
      <c r="E20" s="124"/>
      <c r="F20" s="124"/>
      <c r="G20" s="137">
        <f>G21</f>
        <v>40560</v>
      </c>
    </row>
    <row r="21" spans="1:7" ht="15.75">
      <c r="A21" s="121" t="s">
        <v>79</v>
      </c>
      <c r="B21" s="123" t="s">
        <v>348</v>
      </c>
      <c r="C21" s="122" t="s">
        <v>98</v>
      </c>
      <c r="D21" s="122"/>
      <c r="E21" s="122"/>
      <c r="F21" s="122"/>
      <c r="G21" s="137">
        <f>G22</f>
        <v>40560</v>
      </c>
    </row>
    <row r="22" spans="1:7" ht="15.75">
      <c r="A22" s="121" t="s">
        <v>81</v>
      </c>
      <c r="B22" s="123" t="s">
        <v>348</v>
      </c>
      <c r="C22" s="122" t="s">
        <v>98</v>
      </c>
      <c r="D22" s="122" t="s">
        <v>204</v>
      </c>
      <c r="E22" s="122"/>
      <c r="F22" s="122"/>
      <c r="G22" s="137">
        <f>G23</f>
        <v>40560</v>
      </c>
    </row>
    <row r="23" spans="1:7" ht="25.5">
      <c r="A23" s="121" t="s">
        <v>80</v>
      </c>
      <c r="B23" s="123" t="s">
        <v>130</v>
      </c>
      <c r="C23" s="122" t="s">
        <v>98</v>
      </c>
      <c r="D23" s="122" t="s">
        <v>204</v>
      </c>
      <c r="E23" s="122" t="s">
        <v>42</v>
      </c>
      <c r="F23" s="122"/>
      <c r="G23" s="137">
        <f>G24</f>
        <v>40560</v>
      </c>
    </row>
    <row r="24" spans="1:7" ht="25.5">
      <c r="A24" s="121" t="s">
        <v>349</v>
      </c>
      <c r="B24" s="123" t="s">
        <v>130</v>
      </c>
      <c r="C24" s="122" t="s">
        <v>98</v>
      </c>
      <c r="D24" s="122" t="s">
        <v>204</v>
      </c>
      <c r="E24" s="122" t="s">
        <v>42</v>
      </c>
      <c r="F24" s="122" t="s">
        <v>306</v>
      </c>
      <c r="G24" s="132">
        <v>40560</v>
      </c>
    </row>
    <row r="25" spans="1:7" ht="42.75">
      <c r="A25" s="131" t="s">
        <v>394</v>
      </c>
      <c r="B25" s="116" t="s">
        <v>134</v>
      </c>
      <c r="C25" s="119"/>
      <c r="D25" s="119"/>
      <c r="E25" s="119"/>
      <c r="F25" s="119"/>
      <c r="G25" s="135">
        <f>G26+G31</f>
        <v>1166200</v>
      </c>
    </row>
    <row r="26" spans="1:7" ht="25.5">
      <c r="A26" s="121" t="s">
        <v>350</v>
      </c>
      <c r="B26" s="123" t="s">
        <v>325</v>
      </c>
      <c r="C26" s="122"/>
      <c r="D26" s="122"/>
      <c r="E26" s="122"/>
      <c r="F26" s="122"/>
      <c r="G26" s="137">
        <f>G27</f>
        <v>49582</v>
      </c>
    </row>
    <row r="27" spans="1:7" ht="15.75">
      <c r="A27" s="121" t="s">
        <v>174</v>
      </c>
      <c r="B27" s="123" t="s">
        <v>325</v>
      </c>
      <c r="C27" s="122" t="s">
        <v>103</v>
      </c>
      <c r="D27" s="122"/>
      <c r="E27" s="122"/>
      <c r="F27" s="122"/>
      <c r="G27" s="137">
        <f>G28</f>
        <v>49582</v>
      </c>
    </row>
    <row r="28" spans="1:7" ht="15.75">
      <c r="A28" s="121" t="s">
        <v>441</v>
      </c>
      <c r="B28" s="123" t="s">
        <v>325</v>
      </c>
      <c r="C28" s="122" t="s">
        <v>103</v>
      </c>
      <c r="D28" s="122" t="s">
        <v>103</v>
      </c>
      <c r="E28" s="122"/>
      <c r="F28" s="122"/>
      <c r="G28" s="137">
        <f>G29</f>
        <v>49582</v>
      </c>
    </row>
    <row r="29" spans="1:7" ht="25.5">
      <c r="A29" s="121" t="s">
        <v>80</v>
      </c>
      <c r="B29" s="123" t="s">
        <v>325</v>
      </c>
      <c r="C29" s="122" t="s">
        <v>103</v>
      </c>
      <c r="D29" s="122" t="s">
        <v>103</v>
      </c>
      <c r="E29" s="122" t="s">
        <v>42</v>
      </c>
      <c r="F29" s="122"/>
      <c r="G29" s="137">
        <f>G30</f>
        <v>49582</v>
      </c>
    </row>
    <row r="30" spans="1:7" ht="25.5">
      <c r="A30" s="121" t="s">
        <v>349</v>
      </c>
      <c r="B30" s="123" t="s">
        <v>325</v>
      </c>
      <c r="C30" s="122" t="s">
        <v>103</v>
      </c>
      <c r="D30" s="122" t="s">
        <v>103</v>
      </c>
      <c r="E30" s="122" t="s">
        <v>42</v>
      </c>
      <c r="F30" s="122" t="s">
        <v>306</v>
      </c>
      <c r="G30" s="132">
        <v>49582</v>
      </c>
    </row>
    <row r="31" spans="1:7" ht="25.5">
      <c r="A31" s="106" t="s">
        <v>438</v>
      </c>
      <c r="B31" s="150" t="s">
        <v>437</v>
      </c>
      <c r="C31" s="122" t="s">
        <v>103</v>
      </c>
      <c r="D31" s="122" t="s">
        <v>103</v>
      </c>
      <c r="E31" s="122"/>
      <c r="F31" s="122"/>
      <c r="G31" s="132">
        <v>1116618</v>
      </c>
    </row>
    <row r="32" spans="1:7" ht="25.5">
      <c r="A32" s="107" t="s">
        <v>51</v>
      </c>
      <c r="B32" s="151" t="s">
        <v>437</v>
      </c>
      <c r="C32" s="122" t="s">
        <v>103</v>
      </c>
      <c r="D32" s="122" t="s">
        <v>103</v>
      </c>
      <c r="E32" s="122" t="s">
        <v>42</v>
      </c>
      <c r="F32" s="122"/>
      <c r="G32" s="132">
        <v>1116200</v>
      </c>
    </row>
    <row r="33" spans="1:7" ht="43.5">
      <c r="A33" s="118" t="s">
        <v>420</v>
      </c>
      <c r="B33" s="116" t="s">
        <v>136</v>
      </c>
      <c r="C33" s="119"/>
      <c r="D33" s="119"/>
      <c r="E33" s="119"/>
      <c r="F33" s="119"/>
      <c r="G33" s="135">
        <f>G34+G39</f>
        <v>5017964.8</v>
      </c>
    </row>
    <row r="34" spans="1:7" ht="25.5">
      <c r="A34" s="126" t="s">
        <v>351</v>
      </c>
      <c r="B34" s="123" t="s">
        <v>316</v>
      </c>
      <c r="C34" s="122"/>
      <c r="D34" s="122"/>
      <c r="E34" s="122"/>
      <c r="F34" s="122"/>
      <c r="G34" s="137">
        <f>G35</f>
        <v>270464.8</v>
      </c>
    </row>
    <row r="35" spans="1:7" ht="15.75">
      <c r="A35" s="126" t="s">
        <v>84</v>
      </c>
      <c r="B35" s="123" t="s">
        <v>316</v>
      </c>
      <c r="C35" s="122" t="s">
        <v>102</v>
      </c>
      <c r="D35" s="122"/>
      <c r="E35" s="122"/>
      <c r="F35" s="122"/>
      <c r="G35" s="137">
        <f>G36</f>
        <v>270464.8</v>
      </c>
    </row>
    <row r="36" spans="1:7" ht="15.75">
      <c r="A36" s="126" t="s">
        <v>344</v>
      </c>
      <c r="B36" s="123" t="s">
        <v>316</v>
      </c>
      <c r="C36" s="122" t="s">
        <v>102</v>
      </c>
      <c r="D36" s="122" t="s">
        <v>105</v>
      </c>
      <c r="E36" s="122"/>
      <c r="F36" s="122"/>
      <c r="G36" s="137">
        <f>G37</f>
        <v>270464.8</v>
      </c>
    </row>
    <row r="37" spans="1:7" ht="25.5">
      <c r="A37" s="121" t="s">
        <v>80</v>
      </c>
      <c r="B37" s="123" t="s">
        <v>316</v>
      </c>
      <c r="C37" s="122" t="s">
        <v>102</v>
      </c>
      <c r="D37" s="122" t="s">
        <v>105</v>
      </c>
      <c r="E37" s="122" t="s">
        <v>42</v>
      </c>
      <c r="F37" s="122"/>
      <c r="G37" s="137">
        <f>G38</f>
        <v>270464.8</v>
      </c>
    </row>
    <row r="38" spans="1:7" ht="25.5">
      <c r="A38" s="121" t="s">
        <v>349</v>
      </c>
      <c r="B38" s="123" t="s">
        <v>316</v>
      </c>
      <c r="C38" s="122" t="s">
        <v>102</v>
      </c>
      <c r="D38" s="122" t="s">
        <v>105</v>
      </c>
      <c r="E38" s="122" t="s">
        <v>42</v>
      </c>
      <c r="F38" s="122" t="s">
        <v>306</v>
      </c>
      <c r="G38" s="132">
        <v>270464.8</v>
      </c>
    </row>
    <row r="39" spans="1:7" ht="63.75">
      <c r="A39" s="106" t="s">
        <v>433</v>
      </c>
      <c r="B39" s="140" t="s">
        <v>432</v>
      </c>
      <c r="C39" s="122" t="s">
        <v>102</v>
      </c>
      <c r="D39" s="122" t="s">
        <v>105</v>
      </c>
      <c r="E39" s="122"/>
      <c r="F39" s="122"/>
      <c r="G39" s="132">
        <f>G40</f>
        <v>4747500</v>
      </c>
    </row>
    <row r="40" spans="1:7" ht="25.5">
      <c r="A40" s="107" t="s">
        <v>41</v>
      </c>
      <c r="B40" s="142" t="s">
        <v>432</v>
      </c>
      <c r="C40" s="122" t="s">
        <v>102</v>
      </c>
      <c r="D40" s="122" t="s">
        <v>105</v>
      </c>
      <c r="E40" s="122" t="s">
        <v>42</v>
      </c>
      <c r="F40" s="122"/>
      <c r="G40" s="132">
        <v>4747500</v>
      </c>
    </row>
    <row r="41" spans="1:7" ht="43.5">
      <c r="A41" s="118" t="s">
        <v>421</v>
      </c>
      <c r="B41" s="120" t="s">
        <v>257</v>
      </c>
      <c r="C41" s="120"/>
      <c r="D41" s="119"/>
      <c r="E41" s="119"/>
      <c r="F41" s="119"/>
      <c r="G41" s="135">
        <f>G42</f>
        <v>382000</v>
      </c>
    </row>
    <row r="42" spans="1:7" ht="15.75">
      <c r="A42" s="43" t="s">
        <v>97</v>
      </c>
      <c r="B42" s="122" t="s">
        <v>342</v>
      </c>
      <c r="C42" s="122"/>
      <c r="D42" s="122"/>
      <c r="E42" s="122"/>
      <c r="F42" s="122"/>
      <c r="G42" s="137">
        <f>G43</f>
        <v>382000</v>
      </c>
    </row>
    <row r="43" spans="1:7" ht="15.75">
      <c r="A43" s="126" t="s">
        <v>352</v>
      </c>
      <c r="B43" s="122" t="s">
        <v>342</v>
      </c>
      <c r="C43" s="122" t="s">
        <v>205</v>
      </c>
      <c r="D43" s="122"/>
      <c r="E43" s="122"/>
      <c r="F43" s="122"/>
      <c r="G43" s="137">
        <f>G44</f>
        <v>382000</v>
      </c>
    </row>
    <row r="44" spans="1:7" ht="15.75">
      <c r="A44" s="126" t="s">
        <v>96</v>
      </c>
      <c r="B44" s="122" t="s">
        <v>342</v>
      </c>
      <c r="C44" s="122" t="s">
        <v>205</v>
      </c>
      <c r="D44" s="122" t="s">
        <v>98</v>
      </c>
      <c r="E44" s="122"/>
      <c r="F44" s="122"/>
      <c r="G44" s="137">
        <f>G46</f>
        <v>382000</v>
      </c>
    </row>
    <row r="45" spans="1:7" ht="25.5">
      <c r="A45" s="43" t="s">
        <v>336</v>
      </c>
      <c r="B45" s="122" t="s">
        <v>343</v>
      </c>
      <c r="C45" s="122" t="s">
        <v>205</v>
      </c>
      <c r="D45" s="122" t="s">
        <v>98</v>
      </c>
      <c r="E45" s="122"/>
      <c r="F45" s="122"/>
      <c r="G45" s="137">
        <f>G46</f>
        <v>382000</v>
      </c>
    </row>
    <row r="46" spans="1:7" ht="15.75">
      <c r="A46" s="43" t="s">
        <v>55</v>
      </c>
      <c r="B46" s="122" t="s">
        <v>343</v>
      </c>
      <c r="C46" s="122" t="s">
        <v>205</v>
      </c>
      <c r="D46" s="122" t="s">
        <v>98</v>
      </c>
      <c r="E46" s="122" t="s">
        <v>49</v>
      </c>
      <c r="F46" s="122"/>
      <c r="G46" s="137">
        <f>G47</f>
        <v>382000</v>
      </c>
    </row>
    <row r="47" spans="1:7" ht="25.5">
      <c r="A47" s="121" t="s">
        <v>349</v>
      </c>
      <c r="B47" s="122" t="s">
        <v>343</v>
      </c>
      <c r="C47" s="122" t="s">
        <v>205</v>
      </c>
      <c r="D47" s="122" t="s">
        <v>98</v>
      </c>
      <c r="E47" s="122" t="s">
        <v>49</v>
      </c>
      <c r="F47" s="122" t="s">
        <v>306</v>
      </c>
      <c r="G47" s="132">
        <v>382000</v>
      </c>
    </row>
    <row r="48" spans="1:7" ht="46.5" customHeight="1">
      <c r="A48" s="136" t="s">
        <v>358</v>
      </c>
      <c r="B48" s="133" t="s">
        <v>258</v>
      </c>
      <c r="C48" s="133"/>
      <c r="D48" s="133"/>
      <c r="E48" s="133"/>
      <c r="F48" s="133"/>
      <c r="G48" s="134">
        <f>G49</f>
        <v>8400</v>
      </c>
    </row>
    <row r="49" spans="1:7" ht="25.5">
      <c r="A49" s="179" t="s">
        <v>323</v>
      </c>
      <c r="B49" s="122" t="s">
        <v>322</v>
      </c>
      <c r="C49" s="122"/>
      <c r="D49" s="122"/>
      <c r="E49" s="122"/>
      <c r="F49" s="122"/>
      <c r="G49" s="137">
        <f>G50</f>
        <v>8400</v>
      </c>
    </row>
    <row r="50" spans="1:7" ht="15.75">
      <c r="A50" s="126" t="s">
        <v>174</v>
      </c>
      <c r="B50" s="122" t="s">
        <v>322</v>
      </c>
      <c r="C50" s="122" t="s">
        <v>103</v>
      </c>
      <c r="D50" s="122"/>
      <c r="E50" s="122"/>
      <c r="F50" s="122"/>
      <c r="G50" s="137">
        <f>G51</f>
        <v>8400</v>
      </c>
    </row>
    <row r="51" spans="1:7" ht="15.75">
      <c r="A51" s="126" t="s">
        <v>88</v>
      </c>
      <c r="B51" s="122" t="s">
        <v>322</v>
      </c>
      <c r="C51" s="122" t="s">
        <v>103</v>
      </c>
      <c r="D51" s="122" t="s">
        <v>100</v>
      </c>
      <c r="E51" s="122"/>
      <c r="F51" s="122"/>
      <c r="G51" s="137">
        <f>G53</f>
        <v>8400</v>
      </c>
    </row>
    <row r="52" spans="1:7" ht="25.5">
      <c r="A52" s="121" t="s">
        <v>80</v>
      </c>
      <c r="B52" s="122" t="s">
        <v>322</v>
      </c>
      <c r="C52" s="122" t="s">
        <v>103</v>
      </c>
      <c r="D52" s="122" t="s">
        <v>100</v>
      </c>
      <c r="E52" s="122" t="s">
        <v>42</v>
      </c>
      <c r="F52" s="122"/>
      <c r="G52" s="137">
        <f>G53</f>
        <v>8400</v>
      </c>
    </row>
    <row r="53" spans="1:7" ht="25.5">
      <c r="A53" s="121" t="s">
        <v>349</v>
      </c>
      <c r="B53" s="122" t="s">
        <v>322</v>
      </c>
      <c r="C53" s="122" t="s">
        <v>103</v>
      </c>
      <c r="D53" s="122" t="s">
        <v>100</v>
      </c>
      <c r="E53" s="122" t="s">
        <v>42</v>
      </c>
      <c r="F53" s="122" t="s">
        <v>306</v>
      </c>
      <c r="G53" s="132">
        <v>8400</v>
      </c>
    </row>
    <row r="54" spans="1:7" ht="43.5">
      <c r="A54" s="180" t="s">
        <v>412</v>
      </c>
      <c r="B54" s="116" t="s">
        <v>60</v>
      </c>
      <c r="C54" s="120"/>
      <c r="D54" s="120"/>
      <c r="E54" s="120"/>
      <c r="F54" s="120"/>
      <c r="G54" s="135">
        <f>G55+G59</f>
        <v>1026744.35</v>
      </c>
    </row>
    <row r="55" spans="1:7" ht="38.25">
      <c r="A55" s="109" t="s">
        <v>313</v>
      </c>
      <c r="B55" s="123" t="s">
        <v>59</v>
      </c>
      <c r="C55" s="122"/>
      <c r="D55" s="122"/>
      <c r="E55" s="122"/>
      <c r="F55" s="122"/>
      <c r="G55" s="137">
        <f>G56</f>
        <v>476744.35</v>
      </c>
    </row>
    <row r="56" spans="1:7" ht="15.75">
      <c r="A56" s="126" t="s">
        <v>173</v>
      </c>
      <c r="B56" s="123" t="s">
        <v>59</v>
      </c>
      <c r="C56" s="122" t="s">
        <v>101</v>
      </c>
      <c r="D56" s="122"/>
      <c r="E56" s="122"/>
      <c r="F56" s="122"/>
      <c r="G56" s="137">
        <f>G57</f>
        <v>476744.35</v>
      </c>
    </row>
    <row r="57" spans="1:7" ht="15.75">
      <c r="A57" s="126" t="s">
        <v>83</v>
      </c>
      <c r="B57" s="123" t="s">
        <v>59</v>
      </c>
      <c r="C57" s="122" t="s">
        <v>101</v>
      </c>
      <c r="D57" s="122" t="s">
        <v>205</v>
      </c>
      <c r="E57" s="122"/>
      <c r="F57" s="122"/>
      <c r="G57" s="137">
        <f>G58</f>
        <v>476744.35</v>
      </c>
    </row>
    <row r="58" spans="1:7" ht="25.5">
      <c r="A58" s="121" t="s">
        <v>80</v>
      </c>
      <c r="B58" s="123" t="s">
        <v>59</v>
      </c>
      <c r="C58" s="122" t="s">
        <v>101</v>
      </c>
      <c r="D58" s="122" t="s">
        <v>205</v>
      </c>
      <c r="E58" s="122" t="s">
        <v>42</v>
      </c>
      <c r="F58" s="122"/>
      <c r="G58" s="137">
        <v>476744.35</v>
      </c>
    </row>
    <row r="59" spans="1:7" ht="15">
      <c r="A59" s="233" t="s">
        <v>458</v>
      </c>
      <c r="B59" s="235" t="s">
        <v>457</v>
      </c>
      <c r="C59" s="236"/>
      <c r="D59" s="236"/>
      <c r="E59" s="236"/>
      <c r="F59" s="236"/>
      <c r="G59" s="237">
        <f>G60</f>
        <v>550000</v>
      </c>
    </row>
    <row r="60" spans="1:7" ht="15.75">
      <c r="A60" s="126" t="s">
        <v>173</v>
      </c>
      <c r="B60" s="235" t="s">
        <v>457</v>
      </c>
      <c r="C60" s="122" t="s">
        <v>101</v>
      </c>
      <c r="D60" s="122"/>
      <c r="E60" s="122"/>
      <c r="F60" s="122"/>
      <c r="G60" s="132">
        <f>G61</f>
        <v>550000</v>
      </c>
    </row>
    <row r="61" spans="1:7" ht="15.75">
      <c r="A61" s="126" t="s">
        <v>83</v>
      </c>
      <c r="B61" s="235" t="s">
        <v>457</v>
      </c>
      <c r="C61" s="122" t="s">
        <v>101</v>
      </c>
      <c r="D61" s="122" t="s">
        <v>205</v>
      </c>
      <c r="E61" s="122"/>
      <c r="F61" s="122"/>
      <c r="G61" s="132">
        <f>G62</f>
        <v>550000</v>
      </c>
    </row>
    <row r="62" spans="1:7" ht="25.5">
      <c r="A62" s="121" t="s">
        <v>80</v>
      </c>
      <c r="B62" s="235" t="s">
        <v>457</v>
      </c>
      <c r="C62" s="122" t="s">
        <v>101</v>
      </c>
      <c r="D62" s="122" t="s">
        <v>205</v>
      </c>
      <c r="E62" s="122" t="s">
        <v>42</v>
      </c>
      <c r="F62" s="122"/>
      <c r="G62" s="132">
        <v>550000</v>
      </c>
    </row>
    <row r="63" spans="1:7" ht="25.5">
      <c r="A63" s="121" t="s">
        <v>349</v>
      </c>
      <c r="B63" s="123" t="s">
        <v>58</v>
      </c>
      <c r="C63" s="122" t="s">
        <v>101</v>
      </c>
      <c r="D63" s="122" t="s">
        <v>205</v>
      </c>
      <c r="E63" s="122" t="s">
        <v>42</v>
      </c>
      <c r="F63" s="122" t="s">
        <v>306</v>
      </c>
      <c r="G63" s="132">
        <f>G54</f>
        <v>1026744.35</v>
      </c>
    </row>
    <row r="64" spans="1:7" ht="25.5">
      <c r="A64" s="190" t="s">
        <v>422</v>
      </c>
      <c r="B64" s="191" t="s">
        <v>383</v>
      </c>
      <c r="C64" s="133"/>
      <c r="D64" s="133"/>
      <c r="E64" s="133"/>
      <c r="F64" s="133"/>
      <c r="G64" s="192">
        <f>G65</f>
        <v>1000</v>
      </c>
    </row>
    <row r="65" spans="1:7" ht="25.5">
      <c r="A65" s="121" t="s">
        <v>395</v>
      </c>
      <c r="B65" s="123" t="s">
        <v>393</v>
      </c>
      <c r="C65" s="122"/>
      <c r="D65" s="122"/>
      <c r="E65" s="122"/>
      <c r="F65" s="122"/>
      <c r="G65" s="137">
        <f>G66</f>
        <v>1000</v>
      </c>
    </row>
    <row r="66" spans="1:7" ht="15.75">
      <c r="A66" s="121" t="s">
        <v>79</v>
      </c>
      <c r="B66" s="123" t="s">
        <v>393</v>
      </c>
      <c r="C66" s="122" t="s">
        <v>98</v>
      </c>
      <c r="D66" s="122"/>
      <c r="E66" s="122"/>
      <c r="F66" s="122"/>
      <c r="G66" s="137">
        <f>G67</f>
        <v>1000</v>
      </c>
    </row>
    <row r="67" spans="1:7" ht="15.75">
      <c r="A67" s="121" t="s">
        <v>81</v>
      </c>
      <c r="B67" s="123" t="s">
        <v>393</v>
      </c>
      <c r="C67" s="122" t="s">
        <v>98</v>
      </c>
      <c r="D67" s="122" t="s">
        <v>204</v>
      </c>
      <c r="E67" s="122"/>
      <c r="F67" s="122"/>
      <c r="G67" s="137">
        <f>G68</f>
        <v>1000</v>
      </c>
    </row>
    <row r="68" spans="1:7" ht="25.5">
      <c r="A68" s="121" t="s">
        <v>80</v>
      </c>
      <c r="B68" s="123" t="s">
        <v>393</v>
      </c>
      <c r="C68" s="122" t="s">
        <v>98</v>
      </c>
      <c r="D68" s="122" t="s">
        <v>204</v>
      </c>
      <c r="E68" s="122" t="s">
        <v>42</v>
      </c>
      <c r="F68" s="122"/>
      <c r="G68" s="137">
        <f>G69</f>
        <v>1000</v>
      </c>
    </row>
    <row r="69" spans="1:7" ht="25.5">
      <c r="A69" s="121" t="s">
        <v>349</v>
      </c>
      <c r="B69" s="123" t="s">
        <v>393</v>
      </c>
      <c r="C69" s="122" t="s">
        <v>98</v>
      </c>
      <c r="D69" s="122" t="s">
        <v>204</v>
      </c>
      <c r="E69" s="122" t="s">
        <v>42</v>
      </c>
      <c r="F69" s="122" t="s">
        <v>306</v>
      </c>
      <c r="G69" s="132">
        <v>1000</v>
      </c>
    </row>
    <row r="70" spans="1:7" ht="38.25">
      <c r="A70" s="188" t="s">
        <v>396</v>
      </c>
      <c r="B70" s="187" t="s">
        <v>387</v>
      </c>
      <c r="C70" s="182"/>
      <c r="D70" s="182"/>
      <c r="E70" s="182"/>
      <c r="F70" s="182"/>
      <c r="G70" s="192">
        <f>G71</f>
        <v>100000</v>
      </c>
    </row>
    <row r="71" spans="1:7" ht="15.75">
      <c r="A71" s="107" t="s">
        <v>397</v>
      </c>
      <c r="B71" s="14" t="s">
        <v>387</v>
      </c>
      <c r="C71" s="122"/>
      <c r="D71" s="122"/>
      <c r="E71" s="122"/>
      <c r="F71" s="122"/>
      <c r="G71" s="137">
        <f>G72</f>
        <v>100000</v>
      </c>
    </row>
    <row r="72" spans="1:7" ht="15.75">
      <c r="A72" s="121" t="s">
        <v>174</v>
      </c>
      <c r="B72" s="14" t="s">
        <v>387</v>
      </c>
      <c r="C72" s="122" t="s">
        <v>103</v>
      </c>
      <c r="D72" s="122"/>
      <c r="E72" s="122"/>
      <c r="F72" s="122"/>
      <c r="G72" s="137">
        <f>G73</f>
        <v>100000</v>
      </c>
    </row>
    <row r="73" spans="1:7" ht="15.75">
      <c r="A73" s="121" t="s">
        <v>90</v>
      </c>
      <c r="B73" s="14" t="s">
        <v>387</v>
      </c>
      <c r="C73" s="122" t="s">
        <v>103</v>
      </c>
      <c r="D73" s="122" t="s">
        <v>101</v>
      </c>
      <c r="E73" s="122"/>
      <c r="F73" s="122"/>
      <c r="G73" s="137">
        <f>G74</f>
        <v>100000</v>
      </c>
    </row>
    <row r="74" spans="1:7" ht="25.5">
      <c r="A74" s="121" t="s">
        <v>80</v>
      </c>
      <c r="B74" s="14" t="s">
        <v>387</v>
      </c>
      <c r="C74" s="122" t="s">
        <v>103</v>
      </c>
      <c r="D74" s="122" t="s">
        <v>101</v>
      </c>
      <c r="E74" s="122" t="s">
        <v>42</v>
      </c>
      <c r="F74" s="122"/>
      <c r="G74" s="137">
        <f>G75</f>
        <v>100000</v>
      </c>
    </row>
    <row r="75" spans="1:7" ht="25.5">
      <c r="A75" s="121" t="s">
        <v>349</v>
      </c>
      <c r="B75" s="14" t="s">
        <v>387</v>
      </c>
      <c r="C75" s="122" t="s">
        <v>103</v>
      </c>
      <c r="D75" s="122" t="s">
        <v>101</v>
      </c>
      <c r="E75" s="122" t="s">
        <v>42</v>
      </c>
      <c r="F75" s="122" t="s">
        <v>306</v>
      </c>
      <c r="G75" s="132">
        <v>100000</v>
      </c>
    </row>
    <row r="76" spans="1:7" ht="39" customHeight="1">
      <c r="A76" s="188" t="s">
        <v>423</v>
      </c>
      <c r="B76" s="187" t="s">
        <v>398</v>
      </c>
      <c r="C76" s="133"/>
      <c r="D76" s="133"/>
      <c r="E76" s="119"/>
      <c r="F76" s="119"/>
      <c r="G76" s="135">
        <f>G77</f>
        <v>331249.2</v>
      </c>
    </row>
    <row r="77" spans="1:7" ht="25.5">
      <c r="A77" s="107" t="s">
        <v>388</v>
      </c>
      <c r="B77" s="14" t="s">
        <v>399</v>
      </c>
      <c r="C77" s="122"/>
      <c r="D77" s="122"/>
      <c r="E77" s="122"/>
      <c r="F77" s="122"/>
      <c r="G77" s="137">
        <f>G80</f>
        <v>331249.2</v>
      </c>
    </row>
    <row r="78" spans="1:7" ht="15.75">
      <c r="A78" s="121" t="s">
        <v>174</v>
      </c>
      <c r="B78" s="14" t="s">
        <v>399</v>
      </c>
      <c r="C78" s="122" t="s">
        <v>103</v>
      </c>
      <c r="D78" s="122"/>
      <c r="E78" s="122"/>
      <c r="F78" s="122"/>
      <c r="G78" s="137">
        <f>G79</f>
        <v>331249.2</v>
      </c>
    </row>
    <row r="79" spans="1:7" ht="15.75">
      <c r="A79" s="121" t="s">
        <v>90</v>
      </c>
      <c r="B79" s="14" t="s">
        <v>399</v>
      </c>
      <c r="C79" s="122" t="s">
        <v>103</v>
      </c>
      <c r="D79" s="122" t="s">
        <v>101</v>
      </c>
      <c r="E79" s="122"/>
      <c r="F79" s="122"/>
      <c r="G79" s="137">
        <f>G80</f>
        <v>331249.2</v>
      </c>
    </row>
    <row r="80" spans="1:7" ht="25.5">
      <c r="A80" s="121" t="s">
        <v>80</v>
      </c>
      <c r="B80" s="14" t="s">
        <v>399</v>
      </c>
      <c r="C80" s="122" t="s">
        <v>103</v>
      </c>
      <c r="D80" s="122" t="s">
        <v>101</v>
      </c>
      <c r="E80" s="122" t="s">
        <v>42</v>
      </c>
      <c r="F80" s="122"/>
      <c r="G80" s="137">
        <f>G81</f>
        <v>331249.2</v>
      </c>
    </row>
    <row r="81" spans="1:7" ht="25.5">
      <c r="A81" s="121" t="s">
        <v>349</v>
      </c>
      <c r="B81" s="14" t="s">
        <v>399</v>
      </c>
      <c r="C81" s="122" t="s">
        <v>103</v>
      </c>
      <c r="D81" s="122" t="s">
        <v>101</v>
      </c>
      <c r="E81" s="122" t="s">
        <v>42</v>
      </c>
      <c r="F81" s="122" t="s">
        <v>306</v>
      </c>
      <c r="G81" s="132">
        <v>331249.2</v>
      </c>
    </row>
    <row r="82" spans="1:7" ht="25.5">
      <c r="A82" s="189" t="s">
        <v>389</v>
      </c>
      <c r="B82" s="181" t="s">
        <v>326</v>
      </c>
      <c r="C82" s="182"/>
      <c r="D82" s="182"/>
      <c r="E82" s="182"/>
      <c r="F82" s="182"/>
      <c r="G82" s="183">
        <f>G83</f>
        <v>61000</v>
      </c>
    </row>
    <row r="83" spans="1:7" ht="38.25">
      <c r="A83" s="43" t="s">
        <v>391</v>
      </c>
      <c r="B83" s="123" t="s">
        <v>328</v>
      </c>
      <c r="C83" s="122"/>
      <c r="D83" s="122"/>
      <c r="E83" s="122"/>
      <c r="F83" s="122"/>
      <c r="G83" s="137">
        <f>G84</f>
        <v>61000</v>
      </c>
    </row>
    <row r="84" spans="1:7" ht="15.75">
      <c r="A84" s="184" t="s">
        <v>93</v>
      </c>
      <c r="B84" s="123" t="s">
        <v>328</v>
      </c>
      <c r="C84" s="122" t="s">
        <v>104</v>
      </c>
      <c r="D84" s="122"/>
      <c r="E84" s="122"/>
      <c r="F84" s="122"/>
      <c r="G84" s="137">
        <f>G85</f>
        <v>61000</v>
      </c>
    </row>
    <row r="85" spans="1:7" ht="15.75">
      <c r="A85" s="184" t="s">
        <v>94</v>
      </c>
      <c r="B85" s="123" t="s">
        <v>328</v>
      </c>
      <c r="C85" s="122" t="s">
        <v>104</v>
      </c>
      <c r="D85" s="122" t="s">
        <v>98</v>
      </c>
      <c r="E85" s="122"/>
      <c r="F85" s="122"/>
      <c r="G85" s="137">
        <f>G86</f>
        <v>61000</v>
      </c>
    </row>
    <row r="86" spans="1:7" ht="25.5">
      <c r="A86" s="121" t="s">
        <v>80</v>
      </c>
      <c r="B86" s="123" t="s">
        <v>328</v>
      </c>
      <c r="C86" s="122" t="s">
        <v>104</v>
      </c>
      <c r="D86" s="122" t="s">
        <v>98</v>
      </c>
      <c r="E86" s="122" t="s">
        <v>42</v>
      </c>
      <c r="F86" s="122"/>
      <c r="G86" s="137">
        <f>G87</f>
        <v>61000</v>
      </c>
    </row>
    <row r="87" spans="1:7" ht="25.5">
      <c r="A87" s="121" t="s">
        <v>349</v>
      </c>
      <c r="B87" s="123" t="s">
        <v>328</v>
      </c>
      <c r="C87" s="122" t="s">
        <v>104</v>
      </c>
      <c r="D87" s="122" t="s">
        <v>98</v>
      </c>
      <c r="E87" s="122" t="s">
        <v>42</v>
      </c>
      <c r="F87" s="122" t="s">
        <v>306</v>
      </c>
      <c r="G87" s="132">
        <v>61000</v>
      </c>
    </row>
    <row r="88" spans="1:8" ht="15.75">
      <c r="A88" s="127" t="s">
        <v>175</v>
      </c>
      <c r="B88" s="117"/>
      <c r="C88" s="115"/>
      <c r="D88" s="115"/>
      <c r="E88" s="115"/>
      <c r="F88" s="115"/>
      <c r="G88" s="138">
        <f>SUM(G6+G12+G19+G25+G33+G41+G48+G54+G64+G70+G76+G82)</f>
        <v>8180202.35</v>
      </c>
      <c r="H88" t="s">
        <v>444</v>
      </c>
    </row>
  </sheetData>
  <sheetProtection/>
  <mergeCells count="8">
    <mergeCell ref="B1:G1"/>
    <mergeCell ref="A2:G2"/>
    <mergeCell ref="A4:A5"/>
    <mergeCell ref="B4:B5"/>
    <mergeCell ref="C4:C5"/>
    <mergeCell ref="D4:D5"/>
    <mergeCell ref="E4:E5"/>
    <mergeCell ref="F4:F5"/>
  </mergeCells>
  <printOptions/>
  <pageMargins left="0.4330708661417323" right="0.3937007874015748" top="0.35433070866141736" bottom="0.35433070866141736" header="0.2755905511811024" footer="0.3149606299212598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2016-12-29T03:49:57Z</cp:lastPrinted>
  <dcterms:created xsi:type="dcterms:W3CDTF">2006-09-28T05:33:49Z</dcterms:created>
  <dcterms:modified xsi:type="dcterms:W3CDTF">2022-09-16T07:42:53Z</dcterms:modified>
  <cp:category/>
  <cp:version/>
  <cp:contentType/>
  <cp:contentStatus/>
</cp:coreProperties>
</file>