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0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'кредиторка'!$A$1:$J$61</definedName>
  </definedNames>
  <calcPr fullCalcOnLoad="1"/>
</workbook>
</file>

<file path=xl/sharedStrings.xml><?xml version="1.0" encoding="utf-8"?>
<sst xmlns="http://schemas.openxmlformats.org/spreadsheetml/2006/main" count="180" uniqueCount="111">
  <si>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</si>
  <si>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</si>
  <si>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</si>
  <si>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</si>
  <si>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</si>
  <si>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</si>
  <si>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</si>
  <si>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</si>
  <si>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</si>
  <si>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</si>
  <si>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</si>
  <si>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</si>
  <si>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</si>
  <si>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</si>
  <si>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</si>
  <si>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</si>
  <si>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</si>
  <si>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</si>
  <si>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</si>
  <si>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</si>
  <si>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</si>
  <si>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</si>
  <si>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</si>
  <si>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</si>
  <si>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</si>
  <si>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</si>
  <si>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</si>
  <si>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</si>
  <si>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</si>
  <si>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</si>
  <si>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</si>
  <si>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</si>
  <si>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</si>
  <si>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</si>
  <si>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</si>
  <si>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</si>
  <si>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</si>
  <si>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</si>
  <si>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</si>
  <si>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</si>
  <si>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</si>
  <si>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</si>
  <si>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</si>
  <si>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</si>
  <si>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</si>
  <si>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</si>
  <si>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</si>
  <si>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</si>
  <si>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</si>
  <si>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</si>
  <si>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</si>
  <si>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</si>
  <si>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</si>
  <si>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</si>
  <si>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</si>
  <si>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</si>
  <si>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</si>
  <si>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</si>
  <si>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</si>
  <si>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</si>
  <si>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</si>
  <si>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</si>
  <si>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</si>
  <si>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</si>
  <si>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</si>
  <si>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</si>
  <si>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</si>
  <si>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</si>
  <si>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</si>
  <si>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</si>
  <si>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</si>
  <si>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</si>
  <si>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</si>
  <si>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</si>
  <si>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</si>
  <si>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</si>
  <si>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</si>
  <si>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</si>
  <si>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</si>
  <si>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</si>
  <si>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</si>
  <si>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</si>
  <si>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</si>
  <si>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</si>
  <si>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</si>
  <si>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</si>
  <si>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</si>
  <si>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</si>
  <si>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</si>
  <si>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</si>
  <si>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</si>
  <si>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</si>
  <si>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б/лист за счет предприятия</t>
  </si>
  <si>
    <t>услуги связи-0,0тыс.рублей</t>
  </si>
  <si>
    <t>услуги связи-0,0 тыс.рублей</t>
  </si>
  <si>
    <t>медосмотры-0,0;</t>
  </si>
  <si>
    <t>учебное пособие -0,0тыс рублей.</t>
  </si>
  <si>
    <t xml:space="preserve"> Школьное питание-0,0 тыс.рублей.</t>
  </si>
  <si>
    <t>КСК</t>
  </si>
  <si>
    <t>пособие по опеке - 1096,1; компенсация части  родительской платы-0,0; Жилье молодым специалистам-0,0тысяч рублей</t>
  </si>
  <si>
    <t>з/п плата образование- 0,0,детские сады-0,0 тыс.рублей.</t>
  </si>
  <si>
    <t xml:space="preserve">Жилье детям сиротам-2764,4 тыс.рублей </t>
  </si>
  <si>
    <t xml:space="preserve"> образование-708,5 тыс.рублей. детские сад-0,0тыс.рублей</t>
  </si>
  <si>
    <t xml:space="preserve">Расшифровка делегированных полномочий на 01 июня  2022года </t>
  </si>
  <si>
    <t>Кредиторская задолженность МО Орджоникидзевский район (консолид.) на 1 июня 2022 г</t>
  </si>
  <si>
    <t>Свод просроченной кредиторской задолженности по собственным полномочиям  район на 1 июня 2022 г</t>
  </si>
  <si>
    <t>з/пл приемным родителям-663,8; сервис обслуживание-0,0 тысяч рублей.</t>
  </si>
  <si>
    <t xml:space="preserve"> плата образование-6973,8 ; детские сады-1633,2 тыс.рублей.</t>
  </si>
  <si>
    <t xml:space="preserve"> плата образование-3920,7;  детские сады-734,8 тыс.рублей.б/лист-0,0 тыс.рублей</t>
  </si>
  <si>
    <t>Б/лист за счет предприятия СОШ-57,2тысяч рублей; ДОУ -16,1 тысяч рублей.</t>
  </si>
  <si>
    <t>Б/лист за счет предприятия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</si>
</sst>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6" ySplit="7" topLeftCell="G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31" sqref="L31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93" t="s">
        <v>103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3" ht="15.75">
      <c r="A3" s="189"/>
      <c r="B3" s="189"/>
      <c r="C3" s="189"/>
      <c r="F3" s="190"/>
      <c r="G3" s="190"/>
      <c r="H3" s="32"/>
      <c r="I3" s="32"/>
      <c r="M3" t="s">
        <v>85</v>
      </c>
    </row>
    <row r="4" spans="1:13" ht="15" customHeight="1">
      <c r="A4" s="1" t="s">
        <v>1</v>
      </c>
      <c r="B4" s="27"/>
      <c r="C4" s="191" t="s">
        <v>45</v>
      </c>
      <c r="D4" s="170" t="s">
        <v>22</v>
      </c>
      <c r="E4" s="182"/>
      <c r="F4" s="182"/>
      <c r="G4" s="182"/>
      <c r="H4" s="182"/>
      <c r="I4" s="182"/>
      <c r="J4" s="182"/>
      <c r="K4" s="171"/>
      <c r="L4" s="170" t="s">
        <v>44</v>
      </c>
      <c r="M4" s="171"/>
    </row>
    <row r="5" spans="1:13" ht="15">
      <c r="A5" s="2"/>
      <c r="B5" s="28" t="s">
        <v>20</v>
      </c>
      <c r="C5" s="192"/>
      <c r="D5" s="172" t="s">
        <v>46</v>
      </c>
      <c r="E5" s="173"/>
      <c r="F5" s="174"/>
      <c r="G5" s="183" t="s">
        <v>18</v>
      </c>
      <c r="H5" s="185" t="s">
        <v>0</v>
      </c>
      <c r="I5" s="186"/>
      <c r="J5" s="187" t="s">
        <v>57</v>
      </c>
      <c r="K5" s="188"/>
      <c r="L5" s="178" t="s">
        <v>18</v>
      </c>
      <c r="M5" s="180" t="s">
        <v>55</v>
      </c>
    </row>
    <row r="6" spans="1:13" ht="15">
      <c r="A6" s="2"/>
      <c r="B6" s="29"/>
      <c r="C6" s="192"/>
      <c r="D6" s="175"/>
      <c r="E6" s="176"/>
      <c r="F6" s="177"/>
      <c r="G6" s="184"/>
      <c r="H6" s="38" t="s">
        <v>58</v>
      </c>
      <c r="I6" s="39" t="s">
        <v>55</v>
      </c>
      <c r="J6" s="38" t="s">
        <v>58</v>
      </c>
      <c r="K6" s="39" t="s">
        <v>55</v>
      </c>
      <c r="L6" s="179"/>
      <c r="M6" s="181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333.4</v>
      </c>
      <c r="D8" s="17">
        <f aca="true" t="shared" si="0" ref="D8:D21">E8+F8</f>
        <v>3732.4</v>
      </c>
      <c r="E8" s="17">
        <v>3732.4</v>
      </c>
      <c r="F8" s="17"/>
      <c r="G8" s="56">
        <f>H8+J8</f>
        <v>333.4</v>
      </c>
      <c r="H8" s="30">
        <v>333.4</v>
      </c>
      <c r="I8" s="56" t="s">
        <v>59</v>
      </c>
      <c r="J8" s="56">
        <v>0</v>
      </c>
      <c r="K8" s="56"/>
      <c r="L8" s="56">
        <v>0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125.2</v>
      </c>
      <c r="D9" s="17">
        <f t="shared" si="0"/>
        <v>1374.4</v>
      </c>
      <c r="E9" s="17">
        <v>1374.4</v>
      </c>
      <c r="F9" s="17"/>
      <c r="G9" s="56">
        <f>H9+J9</f>
        <v>125.2</v>
      </c>
      <c r="H9" s="30">
        <v>125.2</v>
      </c>
      <c r="I9" s="56" t="s">
        <v>60</v>
      </c>
      <c r="J9" s="56">
        <v>0</v>
      </c>
      <c r="K9" s="56"/>
      <c r="L9" s="56">
        <v>0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 aca="true" t="shared" si="2" ref="G14:G21"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663.8</v>
      </c>
      <c r="D15" s="40">
        <f t="shared" si="0"/>
        <v>1060.9</v>
      </c>
      <c r="E15" s="44">
        <v>643.9</v>
      </c>
      <c r="F15" s="40">
        <v>417</v>
      </c>
      <c r="G15" s="46">
        <f t="shared" si="2"/>
        <v>663.8</v>
      </c>
      <c r="H15" s="46">
        <v>663.8</v>
      </c>
      <c r="I15" s="63" t="s">
        <v>106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75</v>
      </c>
      <c r="B16" s="41">
        <v>242</v>
      </c>
      <c r="C16" s="42">
        <f t="shared" si="1"/>
        <v>0</v>
      </c>
      <c r="D16" s="40"/>
      <c r="E16" s="44"/>
      <c r="F16" s="40"/>
      <c r="G16" s="46">
        <f t="shared" si="2"/>
        <v>0</v>
      </c>
      <c r="H16" s="46">
        <v>0</v>
      </c>
      <c r="I16" s="46" t="s">
        <v>74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1096.1</v>
      </c>
      <c r="D17" s="40">
        <f t="shared" si="0"/>
        <v>0</v>
      </c>
      <c r="E17" s="40">
        <v>0</v>
      </c>
      <c r="F17" s="40"/>
      <c r="G17" s="46">
        <f t="shared" si="2"/>
        <v>1096.1</v>
      </c>
      <c r="H17" s="46">
        <v>1096.1</v>
      </c>
      <c r="I17" s="46" t="s">
        <v>99</v>
      </c>
      <c r="J17" s="46">
        <v>0</v>
      </c>
      <c r="K17" s="46" t="s">
        <v>78</v>
      </c>
      <c r="L17" s="47"/>
      <c r="M17" s="59"/>
    </row>
    <row r="18" spans="1:13" ht="15">
      <c r="A18" s="18"/>
      <c r="B18" s="41">
        <v>266</v>
      </c>
      <c r="C18" s="42">
        <f t="shared" si="1"/>
        <v>0</v>
      </c>
      <c r="D18" s="40"/>
      <c r="E18" s="40"/>
      <c r="F18" s="40"/>
      <c r="G18" s="46">
        <f t="shared" si="2"/>
        <v>0</v>
      </c>
      <c r="H18" s="46">
        <v>0</v>
      </c>
      <c r="I18" s="46" t="s">
        <v>92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 t="shared" si="2"/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46">
        <f t="shared" si="2"/>
        <v>1094.6</v>
      </c>
      <c r="H20" s="46">
        <v>0</v>
      </c>
      <c r="I20" s="93" t="s">
        <v>101</v>
      </c>
      <c r="J20" s="46">
        <v>1094.6</v>
      </c>
      <c r="K20" s="93" t="s">
        <v>77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46">
        <f t="shared" si="2"/>
        <v>0</v>
      </c>
      <c r="H21" s="56">
        <v>0</v>
      </c>
      <c r="I21" s="92" t="s">
        <v>79</v>
      </c>
      <c r="J21" s="56">
        <v>0</v>
      </c>
      <c r="K21" s="92" t="s">
        <v>72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3313.1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3313.1</v>
      </c>
      <c r="H22" s="19">
        <f>SUM(H8:H21)</f>
        <v>2218.5</v>
      </c>
      <c r="I22" s="19"/>
      <c r="J22" s="19">
        <f>SUM(J8:J21)</f>
        <v>1094.6</v>
      </c>
      <c r="K22" s="19"/>
      <c r="L22" s="19">
        <f>SUM(L8:L21)</f>
        <v>0</v>
      </c>
      <c r="M22" s="19"/>
    </row>
    <row r="23" spans="1:13" ht="45.75" customHeight="1">
      <c r="A23" s="12">
        <v>211</v>
      </c>
      <c r="B23" s="22"/>
      <c r="C23" s="95">
        <f t="shared" si="1"/>
        <v>8607</v>
      </c>
      <c r="D23" s="17">
        <f aca="true" t="shared" si="3" ref="D23:D34">E23+F23</f>
        <v>3866.7</v>
      </c>
      <c r="E23" s="23">
        <v>3866.7</v>
      </c>
      <c r="F23" s="23">
        <v>0</v>
      </c>
      <c r="G23" s="94">
        <f>H23+J23</f>
        <v>8607</v>
      </c>
      <c r="H23" s="111">
        <v>8607</v>
      </c>
      <c r="I23" s="93" t="s">
        <v>107</v>
      </c>
      <c r="J23" s="56">
        <v>0</v>
      </c>
      <c r="K23" s="92" t="s">
        <v>100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5364</v>
      </c>
      <c r="D24" s="17">
        <f t="shared" si="3"/>
        <v>1935.5</v>
      </c>
      <c r="E24" s="23">
        <v>1935.5</v>
      </c>
      <c r="F24" s="23">
        <v>0</v>
      </c>
      <c r="G24" s="94">
        <f>H24+J24</f>
        <v>5364</v>
      </c>
      <c r="H24" s="111">
        <v>4655.5</v>
      </c>
      <c r="I24" s="93" t="s">
        <v>108</v>
      </c>
      <c r="J24" s="94">
        <v>708.5</v>
      </c>
      <c r="K24" s="92" t="s">
        <v>102</v>
      </c>
      <c r="L24" s="55"/>
      <c r="M24" s="23"/>
    </row>
    <row r="25" spans="1:13" ht="30">
      <c r="A25" s="12">
        <v>212</v>
      </c>
      <c r="B25" s="23"/>
      <c r="C25" s="95">
        <f t="shared" si="1"/>
        <v>0</v>
      </c>
      <c r="D25" s="99">
        <f t="shared" si="3"/>
        <v>214.6</v>
      </c>
      <c r="E25" s="104">
        <v>111.3</v>
      </c>
      <c r="F25" s="104">
        <v>103.3</v>
      </c>
      <c r="G25" s="94">
        <f>H25+J25</f>
        <v>0</v>
      </c>
      <c r="H25" s="94">
        <v>0</v>
      </c>
      <c r="I25" s="93" t="s">
        <v>87</v>
      </c>
      <c r="J25" s="94">
        <v>0</v>
      </c>
      <c r="K25" s="93" t="s">
        <v>87</v>
      </c>
      <c r="L25" s="55"/>
      <c r="M25" s="23"/>
    </row>
    <row r="26" spans="1:13" ht="30">
      <c r="A26" s="12">
        <v>221</v>
      </c>
      <c r="B26" s="23"/>
      <c r="C26" s="106">
        <f>G26+L26</f>
        <v>0</v>
      </c>
      <c r="D26" s="17">
        <f t="shared" si="3"/>
        <v>33</v>
      </c>
      <c r="E26" s="23">
        <v>33</v>
      </c>
      <c r="F26" s="23">
        <v>0</v>
      </c>
      <c r="G26" s="94">
        <f>H26+J26</f>
        <v>0</v>
      </c>
      <c r="H26" s="94">
        <v>0</v>
      </c>
      <c r="I26" s="93" t="s">
        <v>93</v>
      </c>
      <c r="J26" s="94">
        <v>0</v>
      </c>
      <c r="K26" s="92" t="s">
        <v>94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3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73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3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3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4" ref="C30:C36">G30+L30</f>
        <v>0</v>
      </c>
      <c r="D30" s="112">
        <f t="shared" si="3"/>
        <v>2457.7</v>
      </c>
      <c r="E30" s="112">
        <v>1854.2</v>
      </c>
      <c r="F30" s="112">
        <v>603.5</v>
      </c>
      <c r="G30" s="93">
        <f>H30+J30</f>
        <v>0</v>
      </c>
      <c r="H30" s="93">
        <v>0</v>
      </c>
      <c r="I30" s="110" t="s">
        <v>91</v>
      </c>
      <c r="J30" s="93">
        <v>0</v>
      </c>
      <c r="K30" s="110" t="s">
        <v>91</v>
      </c>
      <c r="L30" s="47"/>
      <c r="M30" s="45"/>
    </row>
    <row r="31" spans="1:13" s="43" customFormat="1" ht="30">
      <c r="A31" s="53">
        <v>226</v>
      </c>
      <c r="B31" s="45"/>
      <c r="C31" s="42">
        <f t="shared" si="4"/>
        <v>0</v>
      </c>
      <c r="D31" s="47">
        <f t="shared" si="3"/>
        <v>2324</v>
      </c>
      <c r="E31" s="47">
        <v>1642.8</v>
      </c>
      <c r="F31" s="45">
        <v>681.2</v>
      </c>
      <c r="G31" s="93">
        <f>H31+J31</f>
        <v>0</v>
      </c>
      <c r="H31" s="46">
        <v>0</v>
      </c>
      <c r="I31" s="46" t="s">
        <v>88</v>
      </c>
      <c r="J31" s="46">
        <v>0</v>
      </c>
      <c r="K31" s="46" t="s">
        <v>95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73.3</v>
      </c>
      <c r="D32" s="47"/>
      <c r="E32" s="47"/>
      <c r="F32" s="45"/>
      <c r="G32" s="46">
        <f>H32</f>
        <v>73.3</v>
      </c>
      <c r="H32" s="46">
        <v>73.3</v>
      </c>
      <c r="I32" s="46" t="s">
        <v>109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4"/>
        <v>0</v>
      </c>
      <c r="D33" s="40">
        <f t="shared" si="3"/>
        <v>1260.1</v>
      </c>
      <c r="E33" s="45">
        <v>8.1</v>
      </c>
      <c r="F33" s="46">
        <v>1252</v>
      </c>
      <c r="G33" s="46">
        <f>H33+J33</f>
        <v>0</v>
      </c>
      <c r="H33" s="46">
        <v>0</v>
      </c>
      <c r="I33" s="110" t="s">
        <v>89</v>
      </c>
      <c r="J33" s="46">
        <v>0</v>
      </c>
      <c r="K33" s="110" t="s">
        <v>96</v>
      </c>
      <c r="L33" s="47"/>
      <c r="M33" s="45"/>
    </row>
    <row r="34" spans="1:13" ht="30">
      <c r="A34" s="53">
        <v>340</v>
      </c>
      <c r="B34" s="45"/>
      <c r="C34" s="42">
        <f t="shared" si="4"/>
        <v>0</v>
      </c>
      <c r="D34" s="47">
        <f t="shared" si="3"/>
        <v>2802</v>
      </c>
      <c r="E34" s="47">
        <v>1804.3</v>
      </c>
      <c r="F34" s="47">
        <v>997.7</v>
      </c>
      <c r="G34" s="91">
        <f>H34+J34</f>
        <v>0</v>
      </c>
      <c r="H34" s="46">
        <v>0</v>
      </c>
      <c r="I34" s="46" t="s">
        <v>90</v>
      </c>
      <c r="J34" s="46">
        <v>0</v>
      </c>
      <c r="K34" s="46" t="s">
        <v>97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14044.3</v>
      </c>
      <c r="D35" s="19">
        <f aca="true" t="shared" si="5" ref="D35:L35">SUM(D23:D34)</f>
        <v>18613.4</v>
      </c>
      <c r="E35" s="19">
        <f t="shared" si="5"/>
        <v>14898.1</v>
      </c>
      <c r="F35" s="19">
        <f t="shared" si="5"/>
        <v>3715.3</v>
      </c>
      <c r="G35" s="19">
        <f>SUM(G23:G34)</f>
        <v>14044.3</v>
      </c>
      <c r="H35" s="19">
        <f>SUM(H23:H34)</f>
        <v>13335.8</v>
      </c>
      <c r="I35" s="19"/>
      <c r="J35" s="19">
        <f>J23+J24+J30+J31+J33+J34+J26+J25</f>
        <v>708.5</v>
      </c>
      <c r="K35" s="19"/>
      <c r="L35" s="19">
        <f t="shared" si="5"/>
        <v>0</v>
      </c>
      <c r="M35" s="19"/>
    </row>
    <row r="36" spans="1:13" ht="15.75">
      <c r="A36" s="25" t="s">
        <v>53</v>
      </c>
      <c r="B36" s="26"/>
      <c r="C36" s="36">
        <f t="shared" si="4"/>
        <v>17357.399999999998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17357.399999999998</v>
      </c>
      <c r="H36" s="37">
        <f>H22+H35</f>
        <v>15554.3</v>
      </c>
      <c r="I36" s="37"/>
      <c r="J36" s="37">
        <f>J22+J35</f>
        <v>1803.1</v>
      </c>
      <c r="K36" s="37"/>
      <c r="L36" s="37">
        <f>L22+L35</f>
        <v>0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60" workbookViewId="0" topLeftCell="A1">
      <selection activeCell="M14" sqref="M14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ht="15">
      <c r="G1" s="7" t="s">
        <v>23</v>
      </c>
    </row>
    <row r="2" spans="1:10" ht="15.75" customHeight="1">
      <c r="A2" s="202" t="s">
        <v>104</v>
      </c>
      <c r="B2" s="202"/>
      <c r="C2" s="202"/>
      <c r="D2" s="202"/>
      <c r="E2" s="202"/>
      <c r="F2" s="202"/>
      <c r="G2" s="202"/>
      <c r="H2" s="114"/>
      <c r="I2" s="114"/>
      <c r="J2" s="114"/>
    </row>
    <row r="3" spans="1:10" ht="9.75" customHeight="1">
      <c r="A3" s="203"/>
      <c r="B3" s="203"/>
      <c r="C3" s="203"/>
      <c r="D3" s="114"/>
      <c r="E3" s="114"/>
      <c r="F3" s="114"/>
      <c r="G3" s="114"/>
      <c r="H3" s="114"/>
      <c r="I3" s="115" t="s">
        <v>19</v>
      </c>
      <c r="J3" s="115"/>
    </row>
    <row r="4" spans="1:10" ht="22.5" customHeight="1">
      <c r="A4" s="116" t="s">
        <v>1</v>
      </c>
      <c r="B4" s="116"/>
      <c r="C4" s="204" t="s">
        <v>45</v>
      </c>
      <c r="D4" s="198" t="s">
        <v>22</v>
      </c>
      <c r="E4" s="206"/>
      <c r="F4" s="206"/>
      <c r="G4" s="206"/>
      <c r="H4" s="207"/>
      <c r="I4" s="197" t="s">
        <v>44</v>
      </c>
      <c r="J4" s="198"/>
    </row>
    <row r="5" spans="1:10" ht="15" customHeight="1">
      <c r="A5" s="117"/>
      <c r="B5" s="118" t="s">
        <v>20</v>
      </c>
      <c r="C5" s="205"/>
      <c r="D5" s="208" t="s">
        <v>46</v>
      </c>
      <c r="E5" s="209"/>
      <c r="F5" s="210"/>
      <c r="G5" s="214" t="s">
        <v>47</v>
      </c>
      <c r="H5" s="215"/>
      <c r="I5" s="194" t="s">
        <v>18</v>
      </c>
      <c r="J5" s="199" t="s">
        <v>54</v>
      </c>
    </row>
    <row r="6" spans="1:10" ht="12.75" customHeight="1">
      <c r="A6" s="117"/>
      <c r="B6" s="118"/>
      <c r="C6" s="205"/>
      <c r="D6" s="211"/>
      <c r="E6" s="212"/>
      <c r="F6" s="213"/>
      <c r="G6" s="216"/>
      <c r="H6" s="217"/>
      <c r="I6" s="195"/>
      <c r="J6" s="200"/>
    </row>
    <row r="7" spans="1:10" ht="15" customHeight="1">
      <c r="A7" s="120"/>
      <c r="B7" s="121"/>
      <c r="C7" s="205"/>
      <c r="D7" s="119" t="s">
        <v>18</v>
      </c>
      <c r="E7" s="119" t="s">
        <v>0</v>
      </c>
      <c r="F7" s="122" t="s">
        <v>48</v>
      </c>
      <c r="G7" s="119" t="s">
        <v>18</v>
      </c>
      <c r="H7" s="123" t="s">
        <v>54</v>
      </c>
      <c r="I7" s="196"/>
      <c r="J7" s="201"/>
    </row>
    <row r="8" spans="1:10" ht="3.75" customHeight="1" hidden="1">
      <c r="A8" s="120"/>
      <c r="B8" s="124"/>
      <c r="C8" s="125"/>
      <c r="D8" s="126"/>
      <c r="E8" s="126"/>
      <c r="F8" s="126"/>
      <c r="G8" s="127"/>
      <c r="H8" s="128"/>
      <c r="I8" s="121"/>
      <c r="J8" s="114"/>
    </row>
    <row r="9" spans="1:10" s="3" customFormat="1" ht="14.25" customHeight="1">
      <c r="A9" s="121">
        <v>1</v>
      </c>
      <c r="B9" s="121">
        <v>2</v>
      </c>
      <c r="C9" s="156">
        <v>3</v>
      </c>
      <c r="D9" s="157">
        <v>4</v>
      </c>
      <c r="E9" s="157">
        <v>5</v>
      </c>
      <c r="F9" s="157">
        <v>6</v>
      </c>
      <c r="G9" s="157">
        <v>7</v>
      </c>
      <c r="H9" s="157">
        <v>8</v>
      </c>
      <c r="I9" s="157">
        <v>9</v>
      </c>
      <c r="J9" s="116">
        <v>10</v>
      </c>
    </row>
    <row r="10" spans="1:12" ht="15">
      <c r="A10" s="131" t="s">
        <v>49</v>
      </c>
      <c r="B10" s="129">
        <v>211</v>
      </c>
      <c r="C10" s="130">
        <f aca="true" t="shared" si="0" ref="C10:C47">D10+G10+I10</f>
        <v>4037.5</v>
      </c>
      <c r="D10" s="131">
        <f>E10+F10</f>
        <v>940</v>
      </c>
      <c r="E10" s="131">
        <v>940</v>
      </c>
      <c r="F10" s="132"/>
      <c r="G10" s="131">
        <v>176.9</v>
      </c>
      <c r="H10" s="131"/>
      <c r="I10" s="133">
        <v>2920.6</v>
      </c>
      <c r="J10" s="134">
        <v>1702.2</v>
      </c>
      <c r="K10" s="165"/>
      <c r="L10" s="166"/>
    </row>
    <row r="11" spans="1:12" ht="15">
      <c r="A11" s="131" t="s">
        <v>50</v>
      </c>
      <c r="B11" s="129">
        <v>213</v>
      </c>
      <c r="C11" s="130">
        <f t="shared" si="0"/>
        <v>28961.799999999996</v>
      </c>
      <c r="D11" s="131">
        <f aca="true" t="shared" si="1" ref="D11:D23">E11+F11</f>
        <v>15943.199999999999</v>
      </c>
      <c r="E11" s="131">
        <v>1835.9</v>
      </c>
      <c r="F11" s="132">
        <v>14107.3</v>
      </c>
      <c r="G11" s="131">
        <v>104.3</v>
      </c>
      <c r="H11" s="131"/>
      <c r="I11" s="133">
        <v>12914.3</v>
      </c>
      <c r="J11" s="134">
        <v>11322.8</v>
      </c>
      <c r="K11" s="165"/>
      <c r="L11" s="166"/>
    </row>
    <row r="12" spans="1:12" ht="15">
      <c r="A12" s="131" t="s">
        <v>12</v>
      </c>
      <c r="B12" s="129">
        <v>212</v>
      </c>
      <c r="C12" s="130">
        <f t="shared" si="0"/>
        <v>1.5</v>
      </c>
      <c r="D12" s="131">
        <f t="shared" si="1"/>
        <v>1.5</v>
      </c>
      <c r="E12" s="131">
        <v>1.5</v>
      </c>
      <c r="F12" s="132"/>
      <c r="G12" s="131"/>
      <c r="H12" s="131"/>
      <c r="I12" s="133">
        <v>0</v>
      </c>
      <c r="J12" s="134">
        <v>0</v>
      </c>
      <c r="K12" s="165"/>
      <c r="L12" s="166"/>
    </row>
    <row r="13" spans="1:12" ht="15">
      <c r="A13" s="131" t="s">
        <v>2</v>
      </c>
      <c r="B13" s="129">
        <v>221</v>
      </c>
      <c r="C13" s="130">
        <f>D13+G13+I13</f>
        <v>31.6</v>
      </c>
      <c r="D13" s="131">
        <f t="shared" si="1"/>
        <v>14.8</v>
      </c>
      <c r="E13" s="135">
        <v>13.8</v>
      </c>
      <c r="F13" s="132">
        <v>1</v>
      </c>
      <c r="G13" s="131"/>
      <c r="H13" s="131"/>
      <c r="I13" s="133">
        <v>16.8</v>
      </c>
      <c r="J13" s="134">
        <v>12.4</v>
      </c>
      <c r="K13" s="165"/>
      <c r="L13" s="166"/>
    </row>
    <row r="14" spans="1:12" ht="12.75" customHeight="1">
      <c r="A14" s="131" t="s">
        <v>3</v>
      </c>
      <c r="B14" s="129">
        <v>222</v>
      </c>
      <c r="C14" s="130">
        <f t="shared" si="0"/>
        <v>508.9</v>
      </c>
      <c r="D14" s="131">
        <f t="shared" si="1"/>
        <v>0</v>
      </c>
      <c r="E14" s="131"/>
      <c r="F14" s="132"/>
      <c r="G14" s="131"/>
      <c r="H14" s="131"/>
      <c r="I14" s="133">
        <v>508.9</v>
      </c>
      <c r="J14" s="134">
        <v>401</v>
      </c>
      <c r="K14" s="165"/>
      <c r="L14" s="166"/>
    </row>
    <row r="15" spans="1:12" ht="12.75" customHeight="1">
      <c r="A15" s="131" t="s">
        <v>4</v>
      </c>
      <c r="B15" s="129">
        <v>223</v>
      </c>
      <c r="C15" s="130">
        <f t="shared" si="0"/>
        <v>1232.2</v>
      </c>
      <c r="D15" s="131">
        <f t="shared" si="1"/>
        <v>78.9</v>
      </c>
      <c r="E15" s="131">
        <v>78.9</v>
      </c>
      <c r="F15" s="132"/>
      <c r="G15" s="131"/>
      <c r="H15" s="131"/>
      <c r="I15" s="136">
        <v>1153.3</v>
      </c>
      <c r="J15" s="134">
        <v>1028.3</v>
      </c>
      <c r="K15" s="167"/>
      <c r="L15" s="166"/>
    </row>
    <row r="16" spans="1:12" ht="12.75" customHeight="1">
      <c r="A16" s="131" t="s">
        <v>80</v>
      </c>
      <c r="B16" s="129">
        <v>224</v>
      </c>
      <c r="C16" s="130">
        <f t="shared" si="0"/>
        <v>18.1</v>
      </c>
      <c r="D16" s="131">
        <f t="shared" si="1"/>
        <v>0</v>
      </c>
      <c r="E16" s="131"/>
      <c r="F16" s="132"/>
      <c r="G16" s="131"/>
      <c r="H16" s="131"/>
      <c r="I16" s="136">
        <v>18.1</v>
      </c>
      <c r="J16" s="134"/>
      <c r="K16" s="167"/>
      <c r="L16" s="166"/>
    </row>
    <row r="17" spans="1:12" ht="15" customHeight="1">
      <c r="A17" s="131" t="s">
        <v>5</v>
      </c>
      <c r="B17" s="129">
        <v>225</v>
      </c>
      <c r="C17" s="130">
        <f t="shared" si="0"/>
        <v>6475.1</v>
      </c>
      <c r="D17" s="131">
        <f t="shared" si="1"/>
        <v>5.1</v>
      </c>
      <c r="E17" s="131">
        <v>5.1</v>
      </c>
      <c r="F17" s="132"/>
      <c r="G17" s="131"/>
      <c r="H17" s="131"/>
      <c r="I17" s="137">
        <v>6470</v>
      </c>
      <c r="J17" s="134">
        <v>1229.5</v>
      </c>
      <c r="K17" s="168"/>
      <c r="L17" s="166"/>
    </row>
    <row r="18" spans="1:12" ht="15">
      <c r="A18" s="131" t="s">
        <v>8</v>
      </c>
      <c r="B18" s="129">
        <v>226</v>
      </c>
      <c r="C18" s="130">
        <f t="shared" si="0"/>
        <v>2600.4</v>
      </c>
      <c r="D18" s="132">
        <f>E18+F18</f>
        <v>38.7</v>
      </c>
      <c r="E18" s="132">
        <v>38.7</v>
      </c>
      <c r="F18" s="132">
        <v>0</v>
      </c>
      <c r="G18" s="131">
        <v>674.5</v>
      </c>
      <c r="H18" s="131"/>
      <c r="I18" s="133">
        <v>1887.2</v>
      </c>
      <c r="J18" s="134">
        <v>1507</v>
      </c>
      <c r="K18" s="165"/>
      <c r="L18" s="166"/>
    </row>
    <row r="19" spans="1:12" ht="15">
      <c r="A19" s="131" t="s">
        <v>83</v>
      </c>
      <c r="B19" s="129">
        <v>227</v>
      </c>
      <c r="C19" s="130">
        <f t="shared" si="0"/>
        <v>0</v>
      </c>
      <c r="D19" s="132">
        <f>E19+F19</f>
        <v>0</v>
      </c>
      <c r="E19" s="132"/>
      <c r="F19" s="132"/>
      <c r="G19" s="131"/>
      <c r="H19" s="131"/>
      <c r="I19" s="133"/>
      <c r="J19" s="134"/>
      <c r="K19" s="165"/>
      <c r="L19" s="166"/>
    </row>
    <row r="20" spans="1:12" ht="16.5" customHeight="1">
      <c r="A20" s="158" t="s">
        <v>84</v>
      </c>
      <c r="B20" s="129">
        <v>228</v>
      </c>
      <c r="C20" s="130">
        <f t="shared" si="0"/>
        <v>0</v>
      </c>
      <c r="D20" s="132">
        <f>E20+F20</f>
        <v>0</v>
      </c>
      <c r="E20" s="132"/>
      <c r="F20" s="132"/>
      <c r="G20" s="131"/>
      <c r="H20" s="131"/>
      <c r="I20" s="133"/>
      <c r="J20" s="134"/>
      <c r="K20" s="165"/>
      <c r="L20" s="166"/>
    </row>
    <row r="21" spans="1:12" ht="15.75" customHeight="1">
      <c r="A21" s="159" t="s">
        <v>81</v>
      </c>
      <c r="B21" s="129">
        <v>244</v>
      </c>
      <c r="C21" s="130">
        <f t="shared" si="0"/>
        <v>0</v>
      </c>
      <c r="D21" s="132">
        <f>E21+F21</f>
        <v>0</v>
      </c>
      <c r="E21" s="132"/>
      <c r="F21" s="132"/>
      <c r="G21" s="131"/>
      <c r="H21" s="131"/>
      <c r="I21" s="133"/>
      <c r="J21" s="134"/>
      <c r="K21" s="165"/>
      <c r="L21" s="166"/>
    </row>
    <row r="22" spans="1:12" ht="13.5" customHeight="1">
      <c r="A22" s="159" t="s">
        <v>75</v>
      </c>
      <c r="B22" s="129">
        <v>246</v>
      </c>
      <c r="C22" s="130">
        <f t="shared" si="0"/>
        <v>0</v>
      </c>
      <c r="D22" s="131">
        <f t="shared" si="1"/>
        <v>0</v>
      </c>
      <c r="E22" s="132"/>
      <c r="F22" s="132"/>
      <c r="G22" s="131"/>
      <c r="H22" s="131"/>
      <c r="I22" s="133"/>
      <c r="J22" s="134"/>
      <c r="K22" s="165"/>
      <c r="L22" s="166"/>
    </row>
    <row r="23" spans="1:12" ht="15">
      <c r="A23" s="131" t="s">
        <v>9</v>
      </c>
      <c r="B23" s="129">
        <v>262</v>
      </c>
      <c r="C23" s="130">
        <f t="shared" si="0"/>
        <v>1096.1</v>
      </c>
      <c r="D23" s="131">
        <f t="shared" si="1"/>
        <v>0</v>
      </c>
      <c r="E23" s="131">
        <v>0</v>
      </c>
      <c r="F23" s="132"/>
      <c r="G23" s="138">
        <v>1096.1</v>
      </c>
      <c r="H23" s="131"/>
      <c r="I23" s="136"/>
      <c r="J23" s="134"/>
      <c r="K23" s="167"/>
      <c r="L23" s="166"/>
    </row>
    <row r="24" spans="1:12" ht="14.25" customHeight="1">
      <c r="A24" s="131" t="s">
        <v>21</v>
      </c>
      <c r="B24" s="129">
        <v>264</v>
      </c>
      <c r="C24" s="130">
        <f t="shared" si="0"/>
        <v>169.4</v>
      </c>
      <c r="D24" s="131">
        <f aca="true" t="shared" si="2" ref="D24:D29">E24+F24</f>
        <v>43.4</v>
      </c>
      <c r="E24" s="131">
        <v>43.4</v>
      </c>
      <c r="F24" s="132"/>
      <c r="G24" s="131"/>
      <c r="H24" s="131"/>
      <c r="I24" s="133">
        <v>126</v>
      </c>
      <c r="J24" s="134">
        <v>10.2</v>
      </c>
      <c r="K24" s="165"/>
      <c r="L24" s="166"/>
    </row>
    <row r="25" spans="1:12" ht="17.25" customHeight="1">
      <c r="A25" s="131" t="s">
        <v>82</v>
      </c>
      <c r="B25" s="129">
        <v>266</v>
      </c>
      <c r="C25" s="130">
        <f t="shared" si="0"/>
        <v>5.1</v>
      </c>
      <c r="D25" s="131">
        <f t="shared" si="2"/>
        <v>5.1</v>
      </c>
      <c r="E25" s="131">
        <v>5.1</v>
      </c>
      <c r="F25" s="132"/>
      <c r="G25" s="131">
        <v>0</v>
      </c>
      <c r="H25" s="131"/>
      <c r="I25" s="133"/>
      <c r="J25" s="134"/>
      <c r="K25" s="165"/>
      <c r="L25" s="166"/>
    </row>
    <row r="26" spans="1:12" ht="13.5" customHeight="1">
      <c r="A26" s="158" t="s">
        <v>86</v>
      </c>
      <c r="B26" s="129">
        <v>267</v>
      </c>
      <c r="C26" s="130">
        <f t="shared" si="0"/>
        <v>40.2</v>
      </c>
      <c r="D26" s="131">
        <f t="shared" si="2"/>
        <v>0</v>
      </c>
      <c r="E26" s="131"/>
      <c r="F26" s="132"/>
      <c r="G26" s="131"/>
      <c r="H26" s="131"/>
      <c r="I26" s="133">
        <v>40.2</v>
      </c>
      <c r="J26" s="134">
        <v>34</v>
      </c>
      <c r="K26" s="165"/>
      <c r="L26" s="166"/>
    </row>
    <row r="27" spans="1:12" ht="13.5" customHeight="1">
      <c r="A27" s="159" t="s">
        <v>43</v>
      </c>
      <c r="B27" s="129">
        <v>290</v>
      </c>
      <c r="C27" s="130">
        <f t="shared" si="0"/>
        <v>235.79999999999998</v>
      </c>
      <c r="D27" s="131">
        <f t="shared" si="2"/>
        <v>3.6</v>
      </c>
      <c r="E27" s="131">
        <v>3.6</v>
      </c>
      <c r="F27" s="132"/>
      <c r="G27" s="131"/>
      <c r="H27" s="131"/>
      <c r="I27" s="133">
        <v>232.2</v>
      </c>
      <c r="J27" s="134">
        <v>179.9</v>
      </c>
      <c r="K27" s="165"/>
      <c r="L27" s="166"/>
    </row>
    <row r="28" spans="1:12" ht="15">
      <c r="A28" s="131" t="s">
        <v>10</v>
      </c>
      <c r="B28" s="129">
        <v>310</v>
      </c>
      <c r="C28" s="130">
        <f t="shared" si="0"/>
        <v>1310.1999999999998</v>
      </c>
      <c r="D28" s="132">
        <f t="shared" si="2"/>
        <v>7.8</v>
      </c>
      <c r="E28" s="131">
        <v>7.8</v>
      </c>
      <c r="F28" s="132"/>
      <c r="G28" s="131">
        <v>1094.6</v>
      </c>
      <c r="H28" s="131">
        <v>1094.6</v>
      </c>
      <c r="I28" s="133">
        <v>207.8</v>
      </c>
      <c r="J28" s="134">
        <v>99</v>
      </c>
      <c r="K28" s="165"/>
      <c r="L28" s="166"/>
    </row>
    <row r="29" spans="1:12" ht="15">
      <c r="A29" s="131" t="s">
        <v>11</v>
      </c>
      <c r="B29" s="129">
        <v>340</v>
      </c>
      <c r="C29" s="130">
        <f t="shared" si="0"/>
        <v>1353.5</v>
      </c>
      <c r="D29" s="131">
        <f t="shared" si="2"/>
        <v>52.5</v>
      </c>
      <c r="E29" s="131">
        <v>52.5</v>
      </c>
      <c r="F29" s="132">
        <v>0</v>
      </c>
      <c r="G29" s="131"/>
      <c r="H29" s="131"/>
      <c r="I29" s="133">
        <v>1301</v>
      </c>
      <c r="J29" s="134">
        <v>919.4</v>
      </c>
      <c r="K29" s="165"/>
      <c r="L29" s="166"/>
    </row>
    <row r="30" spans="1:12" s="8" customFormat="1" ht="15">
      <c r="A30" s="139" t="s">
        <v>51</v>
      </c>
      <c r="B30" s="140"/>
      <c r="C30" s="141">
        <f t="shared" si="0"/>
        <v>48077.399999999994</v>
      </c>
      <c r="D30" s="139">
        <f>SUM(D10:D29)</f>
        <v>17134.599999999995</v>
      </c>
      <c r="E30" s="139">
        <f aca="true" t="shared" si="3" ref="E30:J30">SUM(E10:E29)</f>
        <v>3026.3</v>
      </c>
      <c r="F30" s="139">
        <f t="shared" si="3"/>
        <v>14108.3</v>
      </c>
      <c r="G30" s="139">
        <f>SUM(G10:G29)</f>
        <v>3146.4</v>
      </c>
      <c r="H30" s="139">
        <f t="shared" si="3"/>
        <v>1094.6</v>
      </c>
      <c r="I30" s="142">
        <f>SUM(I10:I29)</f>
        <v>27796.399999999998</v>
      </c>
      <c r="J30" s="140">
        <f t="shared" si="3"/>
        <v>18445.7</v>
      </c>
      <c r="K30" s="169"/>
      <c r="L30" s="169"/>
    </row>
    <row r="31" spans="1:12" s="11" customFormat="1" ht="15">
      <c r="A31" s="143">
        <v>211</v>
      </c>
      <c r="B31" s="129"/>
      <c r="C31" s="130">
        <f t="shared" si="0"/>
        <v>12983.099999999999</v>
      </c>
      <c r="D31" s="131">
        <f aca="true" t="shared" si="4" ref="D31:D58">E31+F31</f>
        <v>3456.3</v>
      </c>
      <c r="E31" s="138">
        <v>3456.3</v>
      </c>
      <c r="F31" s="132"/>
      <c r="G31" s="131">
        <v>8607</v>
      </c>
      <c r="H31" s="131">
        <v>0</v>
      </c>
      <c r="I31" s="133">
        <v>919.8</v>
      </c>
      <c r="J31" s="134">
        <v>621.6</v>
      </c>
      <c r="K31" s="165"/>
      <c r="L31" s="166"/>
    </row>
    <row r="32" spans="1:12" s="11" customFormat="1" ht="15">
      <c r="A32" s="143">
        <v>213</v>
      </c>
      <c r="B32" s="129"/>
      <c r="C32" s="130">
        <f t="shared" si="0"/>
        <v>25899</v>
      </c>
      <c r="D32" s="131">
        <f t="shared" si="4"/>
        <v>23121.1</v>
      </c>
      <c r="E32" s="138">
        <v>5710.6</v>
      </c>
      <c r="F32" s="132">
        <v>17410.5</v>
      </c>
      <c r="G32" s="131">
        <v>708.5</v>
      </c>
      <c r="H32" s="131">
        <v>708.5</v>
      </c>
      <c r="I32" s="133">
        <v>2069.4</v>
      </c>
      <c r="J32" s="134">
        <v>1918.6</v>
      </c>
      <c r="K32" s="165"/>
      <c r="L32" s="166"/>
    </row>
    <row r="33" spans="1:12" s="11" customFormat="1" ht="15">
      <c r="A33" s="143">
        <v>212</v>
      </c>
      <c r="B33" s="129"/>
      <c r="C33" s="130">
        <f t="shared" si="0"/>
        <v>218</v>
      </c>
      <c r="D33" s="131">
        <f t="shared" si="4"/>
        <v>163.6</v>
      </c>
      <c r="E33" s="138">
        <v>27.5</v>
      </c>
      <c r="F33" s="144">
        <v>136.1</v>
      </c>
      <c r="G33" s="131"/>
      <c r="H33" s="131"/>
      <c r="I33" s="133">
        <v>54.4</v>
      </c>
      <c r="J33" s="134">
        <v>0</v>
      </c>
      <c r="K33" s="165"/>
      <c r="L33" s="166"/>
    </row>
    <row r="34" spans="1:12" s="11" customFormat="1" ht="15">
      <c r="A34" s="143">
        <v>221</v>
      </c>
      <c r="B34" s="129"/>
      <c r="C34" s="130">
        <f t="shared" si="0"/>
        <v>98.5</v>
      </c>
      <c r="D34" s="131">
        <f t="shared" si="4"/>
        <v>93.5</v>
      </c>
      <c r="E34" s="138">
        <v>14.1</v>
      </c>
      <c r="F34" s="132">
        <v>79.4</v>
      </c>
      <c r="G34" s="131"/>
      <c r="H34" s="131"/>
      <c r="I34" s="133">
        <v>5</v>
      </c>
      <c r="J34" s="134"/>
      <c r="K34" s="165"/>
      <c r="L34" s="166"/>
    </row>
    <row r="35" spans="1:12" s="11" customFormat="1" ht="15">
      <c r="A35" s="143">
        <v>222</v>
      </c>
      <c r="B35" s="129"/>
      <c r="C35" s="130">
        <f t="shared" si="0"/>
        <v>16.8</v>
      </c>
      <c r="D35" s="131">
        <f t="shared" si="4"/>
        <v>16.8</v>
      </c>
      <c r="E35" s="138">
        <v>2.6</v>
      </c>
      <c r="F35" s="132">
        <v>14.2</v>
      </c>
      <c r="G35" s="131"/>
      <c r="H35" s="131"/>
      <c r="I35" s="133"/>
      <c r="J35" s="134"/>
      <c r="K35" s="165"/>
      <c r="L35" s="166"/>
    </row>
    <row r="36" spans="1:12" s="11" customFormat="1" ht="15">
      <c r="A36" s="143">
        <v>223</v>
      </c>
      <c r="B36" s="129"/>
      <c r="C36" s="130">
        <f t="shared" si="0"/>
        <v>2202.1000000000004</v>
      </c>
      <c r="D36" s="131">
        <f t="shared" si="4"/>
        <v>1995.1000000000001</v>
      </c>
      <c r="E36" s="138">
        <v>1235.4</v>
      </c>
      <c r="F36" s="132">
        <v>759.7</v>
      </c>
      <c r="G36" s="131"/>
      <c r="H36" s="131"/>
      <c r="I36" s="136">
        <v>207</v>
      </c>
      <c r="J36" s="134">
        <v>56.1</v>
      </c>
      <c r="K36" s="167"/>
      <c r="L36" s="166"/>
    </row>
    <row r="37" spans="1:12" s="11" customFormat="1" ht="15">
      <c r="A37" s="143">
        <v>224</v>
      </c>
      <c r="B37" s="129"/>
      <c r="C37" s="130">
        <f t="shared" si="0"/>
        <v>480</v>
      </c>
      <c r="D37" s="131">
        <f t="shared" si="4"/>
        <v>480</v>
      </c>
      <c r="E37" s="138">
        <v>0</v>
      </c>
      <c r="F37" s="132">
        <v>480</v>
      </c>
      <c r="G37" s="131"/>
      <c r="H37" s="131"/>
      <c r="I37" s="136"/>
      <c r="J37" s="134"/>
      <c r="K37" s="167"/>
      <c r="L37" s="166"/>
    </row>
    <row r="38" spans="1:12" s="11" customFormat="1" ht="15">
      <c r="A38" s="145">
        <v>225</v>
      </c>
      <c r="B38" s="129"/>
      <c r="C38" s="130">
        <f t="shared" si="0"/>
        <v>3679.3</v>
      </c>
      <c r="D38" s="131">
        <f t="shared" si="4"/>
        <v>3650.9</v>
      </c>
      <c r="E38" s="138">
        <v>468.5</v>
      </c>
      <c r="F38" s="144">
        <v>3182.4</v>
      </c>
      <c r="G38" s="138"/>
      <c r="H38" s="138"/>
      <c r="I38" s="137">
        <v>28.4</v>
      </c>
      <c r="J38" s="134">
        <v>8.6</v>
      </c>
      <c r="K38" s="168"/>
      <c r="L38" s="166"/>
    </row>
    <row r="39" spans="1:12" s="11" customFormat="1" ht="15">
      <c r="A39" s="145">
        <v>226</v>
      </c>
      <c r="B39" s="129"/>
      <c r="C39" s="130">
        <f t="shared" si="0"/>
        <v>4549.8</v>
      </c>
      <c r="D39" s="131">
        <f t="shared" si="4"/>
        <v>4488.1</v>
      </c>
      <c r="E39" s="138">
        <v>1900</v>
      </c>
      <c r="F39" s="144">
        <v>2588.1</v>
      </c>
      <c r="G39" s="138"/>
      <c r="H39" s="138"/>
      <c r="I39" s="133">
        <v>61.7</v>
      </c>
      <c r="J39" s="134">
        <v>35.9</v>
      </c>
      <c r="K39" s="165"/>
      <c r="L39" s="166"/>
    </row>
    <row r="40" spans="1:12" s="11" customFormat="1" ht="15">
      <c r="A40" s="145">
        <v>227</v>
      </c>
      <c r="B40" s="129"/>
      <c r="C40" s="130">
        <f t="shared" si="0"/>
        <v>0</v>
      </c>
      <c r="D40" s="131">
        <f t="shared" si="4"/>
        <v>0</v>
      </c>
      <c r="E40" s="138"/>
      <c r="F40" s="144">
        <v>0</v>
      </c>
      <c r="G40" s="138"/>
      <c r="H40" s="138"/>
      <c r="I40" s="133"/>
      <c r="J40" s="134"/>
      <c r="K40" s="165"/>
      <c r="L40" s="166"/>
    </row>
    <row r="41" spans="1:12" s="11" customFormat="1" ht="15">
      <c r="A41" s="145">
        <v>228</v>
      </c>
      <c r="B41" s="129"/>
      <c r="C41" s="130">
        <f t="shared" si="0"/>
        <v>0</v>
      </c>
      <c r="D41" s="131">
        <f t="shared" si="4"/>
        <v>0</v>
      </c>
      <c r="E41" s="138"/>
      <c r="F41" s="144"/>
      <c r="G41" s="138"/>
      <c r="H41" s="138"/>
      <c r="I41" s="133"/>
      <c r="J41" s="134"/>
      <c r="K41" s="165"/>
      <c r="L41" s="166"/>
    </row>
    <row r="42" spans="1:12" s="11" customFormat="1" ht="15">
      <c r="A42" s="145">
        <v>247</v>
      </c>
      <c r="B42" s="129"/>
      <c r="C42" s="130">
        <f t="shared" si="0"/>
        <v>20.7</v>
      </c>
      <c r="D42" s="131">
        <v>20.7</v>
      </c>
      <c r="E42" s="138"/>
      <c r="F42" s="144"/>
      <c r="G42" s="138"/>
      <c r="H42" s="138"/>
      <c r="I42" s="133"/>
      <c r="J42" s="134"/>
      <c r="K42" s="165"/>
      <c r="L42" s="166"/>
    </row>
    <row r="43" spans="1:12" s="11" customFormat="1" ht="15">
      <c r="A43" s="145">
        <v>266</v>
      </c>
      <c r="B43" s="129"/>
      <c r="C43" s="130">
        <f t="shared" si="0"/>
        <v>88.6</v>
      </c>
      <c r="D43" s="131">
        <f t="shared" si="4"/>
        <v>88.6</v>
      </c>
      <c r="E43" s="138">
        <v>88.6</v>
      </c>
      <c r="F43" s="144"/>
      <c r="G43" s="138">
        <v>0</v>
      </c>
      <c r="H43" s="138"/>
      <c r="I43" s="133"/>
      <c r="J43" s="134"/>
      <c r="K43" s="165"/>
      <c r="L43" s="166"/>
    </row>
    <row r="44" spans="1:12" s="11" customFormat="1" ht="12" customHeight="1">
      <c r="A44" s="145">
        <v>267</v>
      </c>
      <c r="B44" s="129"/>
      <c r="C44" s="130">
        <f t="shared" si="0"/>
        <v>94.8</v>
      </c>
      <c r="D44" s="131">
        <f t="shared" si="4"/>
        <v>94.8</v>
      </c>
      <c r="E44" s="138">
        <v>94.8</v>
      </c>
      <c r="F44" s="144"/>
      <c r="G44" s="138"/>
      <c r="H44" s="138"/>
      <c r="I44" s="133"/>
      <c r="J44" s="134"/>
      <c r="K44" s="165"/>
      <c r="L44" s="166"/>
    </row>
    <row r="45" spans="1:12" s="11" customFormat="1" ht="12" customHeight="1">
      <c r="A45" s="145">
        <v>290</v>
      </c>
      <c r="B45" s="129"/>
      <c r="C45" s="130">
        <f>D45+G45+I45</f>
        <v>689.3</v>
      </c>
      <c r="D45" s="131">
        <f t="shared" si="4"/>
        <v>688.3</v>
      </c>
      <c r="E45" s="138">
        <v>629.4</v>
      </c>
      <c r="F45" s="144">
        <v>58.9</v>
      </c>
      <c r="G45" s="138"/>
      <c r="H45" s="138"/>
      <c r="I45" s="136">
        <v>1</v>
      </c>
      <c r="J45" s="134"/>
      <c r="K45" s="167"/>
      <c r="L45" s="166"/>
    </row>
    <row r="46" spans="1:12" s="11" customFormat="1" ht="12" customHeight="1">
      <c r="A46" s="145">
        <v>310</v>
      </c>
      <c r="B46" s="129"/>
      <c r="C46" s="130">
        <f t="shared" si="0"/>
        <v>508.30000000000007</v>
      </c>
      <c r="D46" s="131">
        <f t="shared" si="4"/>
        <v>386.20000000000005</v>
      </c>
      <c r="E46" s="138">
        <v>190.9</v>
      </c>
      <c r="F46" s="144">
        <v>195.3</v>
      </c>
      <c r="G46" s="138"/>
      <c r="H46" s="138"/>
      <c r="I46" s="133">
        <v>122.1</v>
      </c>
      <c r="J46" s="134"/>
      <c r="K46" s="165"/>
      <c r="L46" s="166"/>
    </row>
    <row r="47" spans="1:12" s="11" customFormat="1" ht="15">
      <c r="A47" s="145">
        <v>340</v>
      </c>
      <c r="B47" s="129"/>
      <c r="C47" s="130">
        <f t="shared" si="0"/>
        <v>2504.5</v>
      </c>
      <c r="D47" s="131">
        <f t="shared" si="4"/>
        <v>2491.8</v>
      </c>
      <c r="E47" s="138">
        <v>1391.9</v>
      </c>
      <c r="F47" s="144">
        <v>1099.9</v>
      </c>
      <c r="G47" s="138"/>
      <c r="H47" s="138"/>
      <c r="I47" s="133">
        <v>12.7</v>
      </c>
      <c r="J47" s="134"/>
      <c r="K47" s="165"/>
      <c r="L47" s="166"/>
    </row>
    <row r="48" spans="1:10" s="11" customFormat="1" ht="15" hidden="1">
      <c r="A48" s="143"/>
      <c r="B48" s="129"/>
      <c r="C48" s="146" t="e">
        <f>D48+G48+#REF!</f>
        <v>#REF!</v>
      </c>
      <c r="D48" s="138">
        <f t="shared" si="4"/>
        <v>0</v>
      </c>
      <c r="E48" s="138"/>
      <c r="F48" s="138"/>
      <c r="G48" s="138"/>
      <c r="H48" s="138"/>
      <c r="I48" s="133">
        <v>34</v>
      </c>
      <c r="J48" s="134">
        <v>5.6</v>
      </c>
    </row>
    <row r="49" spans="1:10" s="11" customFormat="1" ht="15" hidden="1">
      <c r="A49" s="148" t="s">
        <v>38</v>
      </c>
      <c r="B49" s="149"/>
      <c r="C49" s="150" t="e">
        <f>D49+G49+#REF!</f>
        <v>#REF!</v>
      </c>
      <c r="D49" s="151">
        <f t="shared" si="4"/>
        <v>0</v>
      </c>
      <c r="E49" s="152"/>
      <c r="F49" s="152"/>
      <c r="G49" s="152"/>
      <c r="H49" s="152"/>
      <c r="I49" s="133">
        <v>207.9</v>
      </c>
      <c r="J49" s="134">
        <v>180.5</v>
      </c>
    </row>
    <row r="50" spans="1:10" s="11" customFormat="1" ht="15" hidden="1">
      <c r="A50" s="148" t="s">
        <v>39</v>
      </c>
      <c r="B50" s="149"/>
      <c r="C50" s="150" t="e">
        <f>D50+G50+#REF!</f>
        <v>#REF!</v>
      </c>
      <c r="D50" s="153">
        <f t="shared" si="4"/>
        <v>0</v>
      </c>
      <c r="E50" s="152"/>
      <c r="F50" s="152"/>
      <c r="G50" s="152"/>
      <c r="H50" s="152"/>
      <c r="I50" s="133">
        <v>210.1</v>
      </c>
      <c r="J50" s="134">
        <v>101.3</v>
      </c>
    </row>
    <row r="51" spans="1:10" s="11" customFormat="1" ht="15" hidden="1">
      <c r="A51" s="148" t="s">
        <v>40</v>
      </c>
      <c r="B51" s="149"/>
      <c r="C51" s="150" t="e">
        <f>D51+G51+#REF!</f>
        <v>#REF!</v>
      </c>
      <c r="D51" s="153">
        <f t="shared" si="4"/>
        <v>0</v>
      </c>
      <c r="E51" s="152"/>
      <c r="F51" s="152"/>
      <c r="G51" s="152"/>
      <c r="H51" s="152"/>
      <c r="I51" s="133">
        <v>1326.8</v>
      </c>
      <c r="J51" s="134">
        <v>823.8</v>
      </c>
    </row>
    <row r="52" spans="1:10" s="11" customFormat="1" ht="15" hidden="1">
      <c r="A52" s="148" t="s">
        <v>41</v>
      </c>
      <c r="B52" s="149"/>
      <c r="C52" s="150" t="e">
        <f>D52+G52+#REF!</f>
        <v>#REF!</v>
      </c>
      <c r="D52" s="153">
        <f t="shared" si="4"/>
        <v>0</v>
      </c>
      <c r="E52" s="152">
        <v>0</v>
      </c>
      <c r="F52" s="152"/>
      <c r="G52" s="152"/>
      <c r="H52" s="152"/>
      <c r="I52" s="147"/>
      <c r="J52" s="131"/>
    </row>
    <row r="53" spans="1:10" s="11" customFormat="1" ht="15" hidden="1">
      <c r="A53" s="148" t="s">
        <v>42</v>
      </c>
      <c r="B53" s="149"/>
      <c r="C53" s="150" t="e">
        <f>D53+G53+#REF!</f>
        <v>#REF!</v>
      </c>
      <c r="D53" s="153">
        <f t="shared" si="4"/>
        <v>0</v>
      </c>
      <c r="E53" s="152"/>
      <c r="F53" s="152"/>
      <c r="G53" s="152"/>
      <c r="H53" s="152"/>
      <c r="I53" s="147"/>
      <c r="J53" s="131"/>
    </row>
    <row r="54" spans="1:10" ht="15" hidden="1">
      <c r="A54" s="131" t="s">
        <v>13</v>
      </c>
      <c r="B54" s="129"/>
      <c r="C54" s="146" t="e">
        <f>D54+G54+#REF!</f>
        <v>#REF!</v>
      </c>
      <c r="D54" s="138">
        <f t="shared" si="4"/>
        <v>0</v>
      </c>
      <c r="E54" s="138"/>
      <c r="F54" s="138"/>
      <c r="G54" s="138"/>
      <c r="H54" s="138"/>
      <c r="I54" s="114"/>
      <c r="J54" s="134"/>
    </row>
    <row r="55" spans="1:10" ht="15" hidden="1">
      <c r="A55" s="131" t="s">
        <v>14</v>
      </c>
      <c r="B55" s="129"/>
      <c r="C55" s="146" t="e">
        <f>D55+G55+#REF!</f>
        <v>#REF!</v>
      </c>
      <c r="D55" s="138">
        <f t="shared" si="4"/>
        <v>0</v>
      </c>
      <c r="E55" s="138">
        <v>0</v>
      </c>
      <c r="F55" s="138"/>
      <c r="G55" s="138"/>
      <c r="H55" s="138"/>
      <c r="I55" s="114"/>
      <c r="J55" s="134"/>
    </row>
    <row r="56" spans="1:10" ht="15" hidden="1">
      <c r="A56" s="131" t="s">
        <v>25</v>
      </c>
      <c r="B56" s="129"/>
      <c r="C56" s="146" t="e">
        <f>D56+G56+#REF!</f>
        <v>#REF!</v>
      </c>
      <c r="D56" s="138">
        <f t="shared" si="4"/>
        <v>0</v>
      </c>
      <c r="E56" s="138">
        <v>0</v>
      </c>
      <c r="F56" s="138"/>
      <c r="G56" s="138"/>
      <c r="H56" s="138"/>
      <c r="I56" s="114"/>
      <c r="J56" s="134"/>
    </row>
    <row r="57" spans="1:10" ht="15" hidden="1">
      <c r="A57" s="131" t="s">
        <v>24</v>
      </c>
      <c r="B57" s="129"/>
      <c r="C57" s="146" t="e">
        <f>D57+G57+#REF!</f>
        <v>#REF!</v>
      </c>
      <c r="D57" s="138">
        <f t="shared" si="4"/>
        <v>0</v>
      </c>
      <c r="E57" s="138"/>
      <c r="F57" s="138"/>
      <c r="G57" s="138"/>
      <c r="H57" s="138"/>
      <c r="I57" s="114"/>
      <c r="J57" s="134"/>
    </row>
    <row r="58" spans="1:10" ht="15" hidden="1">
      <c r="A58" s="131" t="s">
        <v>26</v>
      </c>
      <c r="B58" s="129"/>
      <c r="C58" s="146" t="e">
        <f>D58+G58+#REF!</f>
        <v>#REF!</v>
      </c>
      <c r="D58" s="138">
        <f t="shared" si="4"/>
        <v>0</v>
      </c>
      <c r="E58" s="138">
        <v>0</v>
      </c>
      <c r="F58" s="138"/>
      <c r="G58" s="138"/>
      <c r="H58" s="138"/>
      <c r="I58" s="114"/>
      <c r="J58" s="134"/>
    </row>
    <row r="59" spans="1:10" s="8" customFormat="1" ht="15">
      <c r="A59" s="139" t="s">
        <v>52</v>
      </c>
      <c r="B59" s="140">
        <v>241</v>
      </c>
      <c r="C59" s="154">
        <f>D59+G59+I59</f>
        <v>54032.799999999996</v>
      </c>
      <c r="D59" s="155">
        <f>SUM(D31:D47)</f>
        <v>41235.799999999996</v>
      </c>
      <c r="E59" s="155">
        <f aca="true" t="shared" si="5" ref="E59:J59">SUM(E31:E47)</f>
        <v>15210.6</v>
      </c>
      <c r="F59" s="155">
        <f t="shared" si="5"/>
        <v>26004.500000000004</v>
      </c>
      <c r="G59" s="155">
        <f t="shared" si="5"/>
        <v>9315.5</v>
      </c>
      <c r="H59" s="155">
        <f t="shared" si="5"/>
        <v>708.5</v>
      </c>
      <c r="I59" s="140">
        <f t="shared" si="5"/>
        <v>3481.4999999999995</v>
      </c>
      <c r="J59" s="140">
        <f t="shared" si="5"/>
        <v>2640.7999999999997</v>
      </c>
    </row>
    <row r="60" spans="1:10" s="24" customFormat="1" ht="13.5" customHeight="1">
      <c r="A60" s="160" t="s">
        <v>53</v>
      </c>
      <c r="B60" s="161"/>
      <c r="C60" s="162">
        <f>D60+G60+I60</f>
        <v>102110.19999999998</v>
      </c>
      <c r="D60" s="163">
        <f>D30+D59</f>
        <v>58370.399999999994</v>
      </c>
      <c r="E60" s="163">
        <f aca="true" t="shared" si="6" ref="E60:J60">E30+E59</f>
        <v>18236.9</v>
      </c>
      <c r="F60" s="163">
        <f t="shared" si="6"/>
        <v>40112.8</v>
      </c>
      <c r="G60" s="163">
        <f t="shared" si="6"/>
        <v>12461.9</v>
      </c>
      <c r="H60" s="163">
        <f t="shared" si="6"/>
        <v>1803.1</v>
      </c>
      <c r="I60" s="164">
        <f t="shared" si="6"/>
        <v>31277.899999999998</v>
      </c>
      <c r="J60" s="164">
        <f t="shared" si="6"/>
        <v>21086.5</v>
      </c>
    </row>
    <row r="61" spans="1:9" s="6" customFormat="1" ht="3" customHeight="1">
      <c r="A61" s="4"/>
      <c r="B61" s="5"/>
      <c r="C61" s="54" t="b">
        <f>C60=C30+C59</f>
        <v>1</v>
      </c>
      <c r="D61" s="61"/>
      <c r="I61" s="105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9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8" sqref="N28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105</v>
      </c>
      <c r="B3" s="90"/>
      <c r="C3" s="90"/>
      <c r="D3" s="90"/>
      <c r="E3" s="90"/>
      <c r="F3" s="90"/>
      <c r="G3" s="90"/>
    </row>
    <row r="4" spans="1:7" ht="15.75">
      <c r="A4" s="189"/>
      <c r="B4" s="189"/>
      <c r="C4" s="189"/>
      <c r="F4" s="190" t="s">
        <v>19</v>
      </c>
      <c r="G4" s="190"/>
    </row>
    <row r="5" spans="1:18" ht="18" customHeight="1">
      <c r="A5" s="225" t="s">
        <v>1</v>
      </c>
      <c r="B5" s="223"/>
      <c r="C5" s="221" t="s">
        <v>62</v>
      </c>
      <c r="D5" s="170" t="s">
        <v>63</v>
      </c>
      <c r="E5" s="182"/>
      <c r="F5" s="182"/>
      <c r="G5" s="182"/>
      <c r="H5" s="182"/>
      <c r="I5" s="171"/>
      <c r="J5" s="219" t="s">
        <v>70</v>
      </c>
      <c r="K5" s="218" t="s">
        <v>63</v>
      </c>
      <c r="L5" s="218"/>
      <c r="M5" s="218"/>
      <c r="N5" s="218"/>
      <c r="O5" s="218"/>
      <c r="P5" s="218"/>
      <c r="Q5" s="218"/>
      <c r="R5" s="101"/>
    </row>
    <row r="6" spans="1:17" ht="15">
      <c r="A6" s="226"/>
      <c r="B6" s="224"/>
      <c r="C6" s="222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20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98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1">K8+L8+M8+N8+O8+P8+Q8</f>
        <v>12735.199999999999</v>
      </c>
      <c r="K8" s="17">
        <v>3584</v>
      </c>
      <c r="L8" s="17">
        <v>540.7</v>
      </c>
      <c r="M8" s="17">
        <v>854.9</v>
      </c>
      <c r="N8" s="17">
        <v>615.3</v>
      </c>
      <c r="O8" s="17">
        <v>2858.4</v>
      </c>
      <c r="P8" s="67">
        <v>4199.9</v>
      </c>
      <c r="Q8" s="98">
        <v>82</v>
      </c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1</v>
      </c>
      <c r="K14" s="17">
        <v>0</v>
      </c>
      <c r="L14" s="34">
        <v>0</v>
      </c>
      <c r="M14" s="17">
        <v>0</v>
      </c>
      <c r="N14" s="17">
        <v>1</v>
      </c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/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/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3">
        <f>K20+L20+M20+N20+O20+P20+Q20</f>
        <v>0</v>
      </c>
      <c r="K20" s="17">
        <v>0</v>
      </c>
      <c r="L20" s="62">
        <v>0</v>
      </c>
      <c r="M20" s="17">
        <v>0</v>
      </c>
      <c r="N20" s="17">
        <v>0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76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0" t="s">
        <v>110</v>
      </c>
      <c r="B29" s="9">
        <v>266</v>
      </c>
      <c r="C29" s="33"/>
      <c r="D29" s="17"/>
      <c r="E29" s="14"/>
      <c r="F29" s="17"/>
      <c r="G29" s="17"/>
      <c r="H29" s="17"/>
      <c r="I29" s="67"/>
      <c r="J29" s="33">
        <f t="shared" si="0"/>
        <v>0</v>
      </c>
      <c r="K29" s="17"/>
      <c r="L29" s="14"/>
      <c r="M29" s="17"/>
      <c r="N29" s="17"/>
      <c r="O29" s="17"/>
      <c r="P29" s="67">
        <v>0</v>
      </c>
      <c r="Q29" s="98"/>
    </row>
    <row r="30" spans="1:17" ht="15">
      <c r="A30" s="18" t="s">
        <v>43</v>
      </c>
      <c r="B30" s="9">
        <v>290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10</v>
      </c>
      <c r="B31" s="9">
        <v>310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 t="shared" si="0"/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/>
    </row>
    <row r="32" spans="1:17" ht="15">
      <c r="A32" s="10" t="s">
        <v>11</v>
      </c>
      <c r="B32" s="9">
        <v>340</v>
      </c>
      <c r="C32" s="33">
        <f>D32+E32+F32+G32+H32+I32</f>
        <v>0</v>
      </c>
      <c r="D32" s="17"/>
      <c r="E32" s="17"/>
      <c r="F32" s="17"/>
      <c r="G32" s="17"/>
      <c r="H32" s="17"/>
      <c r="I32" s="67"/>
      <c r="J32" s="33">
        <f>K32+L32+M32+N32+O32+P32+Q32</f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67">
        <v>0</v>
      </c>
      <c r="Q32" s="98">
        <v>0</v>
      </c>
    </row>
    <row r="33" spans="1:17" ht="15">
      <c r="A33" s="15" t="s">
        <v>51</v>
      </c>
      <c r="B33" s="19"/>
      <c r="C33" s="35">
        <f>D33+G33+I33</f>
        <v>0</v>
      </c>
      <c r="D33" s="70">
        <f>SUM(D7:D32)</f>
        <v>0</v>
      </c>
      <c r="E33" s="70">
        <f>SUM(E7:E32)</f>
        <v>0</v>
      </c>
      <c r="F33" s="70">
        <f>SUM(F7:F32)</f>
        <v>0</v>
      </c>
      <c r="G33" s="70">
        <f>SUM(G7:G32)</f>
        <v>0</v>
      </c>
      <c r="H33" s="70">
        <f>SUM(H7:H32)</f>
        <v>0</v>
      </c>
      <c r="I33" s="66"/>
      <c r="J33" s="35">
        <f>K33+N33+P33+L33+M33+O33+Q33</f>
        <v>12736.2</v>
      </c>
      <c r="K33" s="19">
        <f>SUM(K7:K32)</f>
        <v>3584</v>
      </c>
      <c r="L33" s="19">
        <f aca="true" t="shared" si="1" ref="L33:Q33">SUM(L7:L32)</f>
        <v>540.7</v>
      </c>
      <c r="M33" s="19">
        <f t="shared" si="1"/>
        <v>854.9</v>
      </c>
      <c r="N33" s="19">
        <f t="shared" si="1"/>
        <v>616.3</v>
      </c>
      <c r="O33" s="19">
        <f t="shared" si="1"/>
        <v>2858.4</v>
      </c>
      <c r="P33" s="19">
        <f t="shared" si="1"/>
        <v>4199.9</v>
      </c>
      <c r="Q33" s="19">
        <f t="shared" si="1"/>
        <v>82</v>
      </c>
    </row>
    <row r="34" spans="1:17" ht="15">
      <c r="A34" s="12">
        <v>211</v>
      </c>
      <c r="B34" s="22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0</v>
      </c>
      <c r="K34" s="17"/>
      <c r="L34" s="23"/>
      <c r="M34" s="23"/>
      <c r="N34" s="23"/>
      <c r="O34" s="23"/>
      <c r="P34" s="17"/>
      <c r="Q34" s="99"/>
    </row>
    <row r="35" spans="1:17" ht="15">
      <c r="A35" s="12">
        <v>213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16720.199999999997</v>
      </c>
      <c r="K35" s="17"/>
      <c r="L35" s="23"/>
      <c r="M35" s="23"/>
      <c r="N35" s="23"/>
      <c r="O35" s="23">
        <v>8851.8</v>
      </c>
      <c r="P35" s="17">
        <v>7868.4</v>
      </c>
      <c r="Q35" s="99"/>
    </row>
    <row r="36" spans="1:17" ht="15">
      <c r="A36" s="12">
        <v>212</v>
      </c>
      <c r="B36" s="23"/>
      <c r="C36" s="33">
        <f>D36+E36+F36+G36+H36+I36</f>
        <v>0</v>
      </c>
      <c r="D36" s="68"/>
      <c r="E36" s="71"/>
      <c r="F36" s="71"/>
      <c r="G36" s="71"/>
      <c r="H36" s="71"/>
      <c r="I36" s="68"/>
      <c r="J36" s="33">
        <f>K36+L36+M36+N36+O36+P36</f>
        <v>136.1</v>
      </c>
      <c r="K36" s="17"/>
      <c r="L36" s="23"/>
      <c r="M36" s="23"/>
      <c r="N36" s="23"/>
      <c r="O36" s="23">
        <v>0</v>
      </c>
      <c r="P36" s="17">
        <v>136.1</v>
      </c>
      <c r="Q36" s="99"/>
    </row>
    <row r="37" spans="1:17" ht="15" hidden="1">
      <c r="A37" s="13" t="s">
        <v>33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 hidden="1">
      <c r="A38" s="13" t="s">
        <v>34</v>
      </c>
      <c r="B38" s="23"/>
      <c r="C38" s="33"/>
      <c r="D38" s="86"/>
      <c r="E38" s="71"/>
      <c r="F38" s="71"/>
      <c r="G38" s="71"/>
      <c r="H38" s="71"/>
      <c r="I38" s="68"/>
      <c r="J38" s="33"/>
      <c r="K38" s="87"/>
      <c r="L38" s="23"/>
      <c r="M38" s="23"/>
      <c r="N38" s="23"/>
      <c r="O38" s="23"/>
      <c r="P38" s="17"/>
      <c r="Q38" s="99"/>
    </row>
    <row r="39" spans="1:17" ht="15">
      <c r="A39" s="12">
        <v>221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aca="true" t="shared" si="2" ref="J39:J44">K39+L39+M39+N39+O39+P39</f>
        <v>79.4</v>
      </c>
      <c r="K39" s="17"/>
      <c r="L39" s="23"/>
      <c r="M39" s="23"/>
      <c r="N39" s="23"/>
      <c r="O39" s="23">
        <v>79.4</v>
      </c>
      <c r="P39" s="17">
        <v>0</v>
      </c>
      <c r="Q39" s="99"/>
    </row>
    <row r="40" spans="1:17" ht="15">
      <c r="A40" s="12">
        <v>222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14.2</v>
      </c>
      <c r="K40" s="17"/>
      <c r="L40" s="23"/>
      <c r="M40" s="23"/>
      <c r="N40" s="23"/>
      <c r="O40" s="23">
        <v>1</v>
      </c>
      <c r="P40" s="17">
        <v>13.2</v>
      </c>
      <c r="Q40" s="99"/>
    </row>
    <row r="41" spans="1:17" ht="15">
      <c r="A41" s="12">
        <v>223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759.7</v>
      </c>
      <c r="K41" s="17"/>
      <c r="L41" s="23"/>
      <c r="M41" s="23"/>
      <c r="N41" s="23"/>
      <c r="O41" s="23">
        <v>406.9</v>
      </c>
      <c r="P41" s="17">
        <v>352.8</v>
      </c>
      <c r="Q41" s="99"/>
    </row>
    <row r="42" spans="1:17" ht="15">
      <c r="A42" s="12">
        <v>224</v>
      </c>
      <c r="B42" s="23"/>
      <c r="C42" s="33">
        <f>D42+E42+F42+G42+H42+I42</f>
        <v>0</v>
      </c>
      <c r="D42" s="68"/>
      <c r="E42" s="71"/>
      <c r="F42" s="71"/>
      <c r="G42" s="71"/>
      <c r="H42" s="71"/>
      <c r="I42" s="68"/>
      <c r="J42" s="33">
        <f t="shared" si="2"/>
        <v>480</v>
      </c>
      <c r="K42" s="17"/>
      <c r="L42" s="23"/>
      <c r="M42" s="23"/>
      <c r="N42" s="23"/>
      <c r="O42" s="23"/>
      <c r="P42" s="17">
        <v>480</v>
      </c>
      <c r="Q42" s="99"/>
    </row>
    <row r="43" spans="1:17" ht="15">
      <c r="A43" s="51">
        <v>225</v>
      </c>
      <c r="B43" s="23"/>
      <c r="C43" s="33">
        <f>D43+E43+F43+G43+H43+I43</f>
        <v>0</v>
      </c>
      <c r="D43" s="68"/>
      <c r="E43" s="69"/>
      <c r="F43" s="69"/>
      <c r="G43" s="69"/>
      <c r="H43" s="69"/>
      <c r="I43" s="68"/>
      <c r="J43" s="33">
        <f t="shared" si="2"/>
        <v>3182.3999999999996</v>
      </c>
      <c r="K43" s="17"/>
      <c r="L43" s="56"/>
      <c r="M43" s="56"/>
      <c r="N43" s="56"/>
      <c r="O43" s="56">
        <v>64.2</v>
      </c>
      <c r="P43" s="17">
        <v>3118.2</v>
      </c>
      <c r="Q43" s="99"/>
    </row>
    <row r="44" spans="1:17" ht="15" hidden="1">
      <c r="A44" s="52" t="s">
        <v>35</v>
      </c>
      <c r="B44" s="23"/>
      <c r="C44" s="33"/>
      <c r="D44" s="88"/>
      <c r="E44" s="69"/>
      <c r="F44" s="69"/>
      <c r="G44" s="69"/>
      <c r="H44" s="69"/>
      <c r="I44" s="68"/>
      <c r="J44" s="33">
        <f t="shared" si="2"/>
        <v>0</v>
      </c>
      <c r="K44" s="89"/>
      <c r="L44" s="56"/>
      <c r="M44" s="56"/>
      <c r="N44" s="56"/>
      <c r="O44" s="56"/>
      <c r="P44" s="17"/>
      <c r="Q44" s="99"/>
    </row>
    <row r="45" spans="1:17" ht="15" hidden="1">
      <c r="A45" s="52" t="s">
        <v>36</v>
      </c>
      <c r="B45" s="23"/>
      <c r="C45" s="33"/>
      <c r="D45" s="88"/>
      <c r="E45" s="69"/>
      <c r="F45" s="69"/>
      <c r="G45" s="69"/>
      <c r="H45" s="69"/>
      <c r="I45" s="68"/>
      <c r="J45" s="33"/>
      <c r="K45" s="89"/>
      <c r="L45" s="56"/>
      <c r="M45" s="56"/>
      <c r="N45" s="56"/>
      <c r="O45" s="56"/>
      <c r="P45" s="17"/>
      <c r="Q45" s="99"/>
    </row>
    <row r="46" spans="1:17" ht="15">
      <c r="A46" s="51">
        <v>226</v>
      </c>
      <c r="B46" s="23"/>
      <c r="C46" s="33">
        <f>D46+E46+F46+G46+H46+I46</f>
        <v>0</v>
      </c>
      <c r="D46" s="68"/>
      <c r="E46" s="69"/>
      <c r="F46" s="69"/>
      <c r="G46" s="69"/>
      <c r="H46" s="69"/>
      <c r="I46" s="68"/>
      <c r="J46" s="33">
        <f aca="true" t="shared" si="3" ref="J46:J51">K46+L46+M46+N46+O46+P46</f>
        <v>2588.1000000000004</v>
      </c>
      <c r="K46" s="17"/>
      <c r="L46" s="56"/>
      <c r="M46" s="56"/>
      <c r="N46" s="56"/>
      <c r="O46" s="56">
        <v>111.3</v>
      </c>
      <c r="P46" s="17">
        <v>2476.8</v>
      </c>
      <c r="Q46" s="99"/>
    </row>
    <row r="47" spans="1:17" ht="15" hidden="1">
      <c r="A47" s="52" t="s">
        <v>37</v>
      </c>
      <c r="B47" s="23"/>
      <c r="C47" s="33"/>
      <c r="D47" s="88"/>
      <c r="E47" s="69"/>
      <c r="F47" s="69"/>
      <c r="G47" s="69"/>
      <c r="H47" s="69"/>
      <c r="I47" s="68"/>
      <c r="J47" s="33">
        <f t="shared" si="3"/>
        <v>0</v>
      </c>
      <c r="K47" s="89"/>
      <c r="L47" s="56"/>
      <c r="M47" s="56"/>
      <c r="N47" s="56"/>
      <c r="O47" s="56"/>
      <c r="P47" s="17"/>
      <c r="Q47" s="99"/>
    </row>
    <row r="48" spans="1:17" ht="15">
      <c r="A48" s="52">
        <v>227</v>
      </c>
      <c r="B48" s="23"/>
      <c r="C48" s="33"/>
      <c r="D48" s="88"/>
      <c r="E48" s="69"/>
      <c r="F48" s="69"/>
      <c r="G48" s="69"/>
      <c r="H48" s="69"/>
      <c r="I48" s="68"/>
      <c r="J48" s="33">
        <f t="shared" si="3"/>
        <v>0</v>
      </c>
      <c r="K48" s="89"/>
      <c r="L48" s="56"/>
      <c r="M48" s="56"/>
      <c r="N48" s="56"/>
      <c r="O48" s="56"/>
      <c r="P48" s="17">
        <v>0</v>
      </c>
      <c r="Q48" s="99"/>
    </row>
    <row r="49" spans="1:17" ht="15">
      <c r="A49" s="51">
        <v>290</v>
      </c>
      <c r="B49" s="23"/>
      <c r="C49" s="33"/>
      <c r="D49" s="68"/>
      <c r="E49" s="69"/>
      <c r="F49" s="69"/>
      <c r="G49" s="69"/>
      <c r="H49" s="69"/>
      <c r="I49" s="68"/>
      <c r="J49" s="33">
        <f t="shared" si="3"/>
        <v>58.9</v>
      </c>
      <c r="K49" s="17"/>
      <c r="L49" s="56"/>
      <c r="M49" s="56"/>
      <c r="N49" s="56"/>
      <c r="O49" s="56">
        <v>58.9</v>
      </c>
      <c r="P49" s="17">
        <v>0</v>
      </c>
      <c r="Q49" s="99"/>
    </row>
    <row r="50" spans="1:17" ht="15">
      <c r="A50" s="51">
        <v>310</v>
      </c>
      <c r="B50" s="23"/>
      <c r="C50" s="33"/>
      <c r="D50" s="68"/>
      <c r="E50" s="69"/>
      <c r="F50" s="69"/>
      <c r="G50" s="69"/>
      <c r="H50" s="69"/>
      <c r="I50" s="68"/>
      <c r="J50" s="33">
        <f t="shared" si="3"/>
        <v>195.3</v>
      </c>
      <c r="K50" s="17"/>
      <c r="L50" s="56"/>
      <c r="M50" s="56"/>
      <c r="N50" s="56"/>
      <c r="O50" s="56">
        <v>0</v>
      </c>
      <c r="P50" s="17">
        <v>195.3</v>
      </c>
      <c r="Q50" s="99"/>
    </row>
    <row r="51" spans="1:17" ht="15">
      <c r="A51" s="51">
        <v>340</v>
      </c>
      <c r="B51" s="23"/>
      <c r="C51" s="33"/>
      <c r="D51" s="68"/>
      <c r="E51" s="69"/>
      <c r="F51" s="69"/>
      <c r="G51" s="69"/>
      <c r="H51" s="69"/>
      <c r="I51" s="68"/>
      <c r="J51" s="33">
        <f t="shared" si="3"/>
        <v>1099.9</v>
      </c>
      <c r="K51" s="17"/>
      <c r="L51" s="56"/>
      <c r="M51" s="56"/>
      <c r="N51" s="56"/>
      <c r="O51" s="56">
        <v>303</v>
      </c>
      <c r="P51" s="17">
        <v>796.9</v>
      </c>
      <c r="Q51" s="99"/>
    </row>
    <row r="52" spans="1:17" ht="15" hidden="1">
      <c r="A52" s="12"/>
      <c r="B52" s="9"/>
      <c r="C52" s="33"/>
      <c r="D52" s="69"/>
      <c r="E52" s="69"/>
      <c r="F52" s="69"/>
      <c r="G52" s="69"/>
      <c r="H52" s="69"/>
      <c r="I52" s="68"/>
      <c r="J52" s="33"/>
      <c r="K52" s="56"/>
      <c r="L52" s="56"/>
      <c r="M52" s="56"/>
      <c r="N52" s="56"/>
      <c r="O52" s="56"/>
      <c r="P52" s="17"/>
      <c r="Q52" s="99"/>
    </row>
    <row r="53" spans="1:17" ht="15" hidden="1">
      <c r="A53" s="13" t="s">
        <v>38</v>
      </c>
      <c r="B53" s="14"/>
      <c r="C53" s="83"/>
      <c r="D53" s="72"/>
      <c r="E53" s="73"/>
      <c r="F53" s="73"/>
      <c r="G53" s="73"/>
      <c r="H53" s="73"/>
      <c r="I53" s="68"/>
      <c r="J53" s="33">
        <f>K53+L53+M53+N53+O53+P53</f>
        <v>0</v>
      </c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39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40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3" t="s">
        <v>41</v>
      </c>
      <c r="B56" s="14"/>
      <c r="C56" s="83"/>
      <c r="D56" s="72"/>
      <c r="E56" s="73"/>
      <c r="F56" s="73"/>
      <c r="G56" s="73"/>
      <c r="H56" s="73"/>
      <c r="I56" s="68"/>
      <c r="J56" s="83"/>
      <c r="K56" s="79"/>
      <c r="L56" s="80"/>
      <c r="M56" s="80"/>
      <c r="N56" s="80"/>
      <c r="O56" s="80"/>
      <c r="P56" s="17"/>
      <c r="Q56" s="99"/>
    </row>
    <row r="57" spans="1:17" ht="15" hidden="1">
      <c r="A57" s="13" t="s">
        <v>42</v>
      </c>
      <c r="B57" s="14"/>
      <c r="C57" s="83"/>
      <c r="D57" s="72"/>
      <c r="E57" s="73"/>
      <c r="F57" s="73"/>
      <c r="G57" s="73"/>
      <c r="H57" s="73"/>
      <c r="I57" s="68"/>
      <c r="J57" s="83"/>
      <c r="K57" s="79"/>
      <c r="L57" s="80"/>
      <c r="M57" s="80"/>
      <c r="N57" s="80"/>
      <c r="O57" s="80"/>
      <c r="P57" s="17"/>
      <c r="Q57" s="99"/>
    </row>
    <row r="58" spans="1:17" ht="15" hidden="1">
      <c r="A58" s="10" t="s">
        <v>13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14</v>
      </c>
      <c r="B59" s="9"/>
      <c r="C59" s="33"/>
      <c r="D59" s="69"/>
      <c r="E59" s="69"/>
      <c r="F59" s="69"/>
      <c r="G59" s="69"/>
      <c r="H59" s="69"/>
      <c r="I59" s="68"/>
      <c r="J59" s="33"/>
      <c r="K59" s="56"/>
      <c r="L59" s="56"/>
      <c r="M59" s="56"/>
      <c r="N59" s="56"/>
      <c r="O59" s="56"/>
      <c r="P59" s="17"/>
      <c r="Q59" s="99"/>
    </row>
    <row r="60" spans="1:17" ht="15" hidden="1">
      <c r="A60" s="10" t="s">
        <v>25</v>
      </c>
      <c r="B60" s="9"/>
      <c r="C60" s="33"/>
      <c r="D60" s="69"/>
      <c r="E60" s="69"/>
      <c r="F60" s="69"/>
      <c r="G60" s="69"/>
      <c r="H60" s="69"/>
      <c r="I60" s="68"/>
      <c r="J60" s="33"/>
      <c r="K60" s="56"/>
      <c r="L60" s="56"/>
      <c r="M60" s="56"/>
      <c r="N60" s="56"/>
      <c r="O60" s="56"/>
      <c r="P60" s="17"/>
      <c r="Q60" s="99"/>
    </row>
    <row r="61" spans="1:17" ht="15" hidden="1">
      <c r="A61" s="10" t="s">
        <v>24</v>
      </c>
      <c r="B61" s="9"/>
      <c r="C61" s="33" t="e">
        <f>D61+G61+#REF!</f>
        <v>#REF!</v>
      </c>
      <c r="D61" s="69">
        <f>E61+F61</f>
        <v>0</v>
      </c>
      <c r="E61" s="69"/>
      <c r="F61" s="69"/>
      <c r="G61" s="69"/>
      <c r="H61" s="69"/>
      <c r="I61" s="66"/>
      <c r="J61" s="33"/>
      <c r="K61" s="56"/>
      <c r="L61" s="56"/>
      <c r="M61" s="56"/>
      <c r="N61" s="56"/>
      <c r="O61" s="56"/>
      <c r="P61" s="67"/>
      <c r="Q61" s="98"/>
    </row>
    <row r="62" spans="1:17" ht="15" hidden="1">
      <c r="A62" s="10" t="s">
        <v>26</v>
      </c>
      <c r="B62" s="9"/>
      <c r="C62" s="33" t="e">
        <f>D62+G62+#REF!</f>
        <v>#REF!</v>
      </c>
      <c r="D62" s="69">
        <f>E62+F62</f>
        <v>0</v>
      </c>
      <c r="E62" s="69">
        <v>0</v>
      </c>
      <c r="F62" s="69"/>
      <c r="G62" s="69"/>
      <c r="H62" s="69"/>
      <c r="I62" s="66"/>
      <c r="J62" s="33"/>
      <c r="K62" s="56"/>
      <c r="L62" s="56"/>
      <c r="M62" s="56"/>
      <c r="N62" s="56"/>
      <c r="O62" s="56"/>
      <c r="P62" s="67"/>
      <c r="Q62" s="98"/>
    </row>
    <row r="63" spans="1:17" ht="15">
      <c r="A63" s="15" t="s">
        <v>52</v>
      </c>
      <c r="B63" s="19">
        <v>241</v>
      </c>
      <c r="C63" s="31">
        <f>D63+G63+I63</f>
        <v>0</v>
      </c>
      <c r="D63" s="74">
        <f>SUM(D34:D51)</f>
        <v>0</v>
      </c>
      <c r="E63" s="74">
        <f>SUM(E34:E51)</f>
        <v>0</v>
      </c>
      <c r="F63" s="74">
        <f>SUM(F34:F51)</f>
        <v>0</v>
      </c>
      <c r="G63" s="74">
        <f>SUM(G34:G51)</f>
        <v>0</v>
      </c>
      <c r="H63" s="74">
        <f>SUM(H34:H51)</f>
        <v>0</v>
      </c>
      <c r="I63" s="66"/>
      <c r="J63" s="31">
        <f>K63+N63+P63+L63+M63+O63</f>
        <v>25314.199999999997</v>
      </c>
      <c r="K63" s="81">
        <f aca="true" t="shared" si="4" ref="K63:Q63">SUM(K34:K51)</f>
        <v>0</v>
      </c>
      <c r="L63" s="81">
        <f t="shared" si="4"/>
        <v>0</v>
      </c>
      <c r="M63" s="81">
        <f t="shared" si="4"/>
        <v>0</v>
      </c>
      <c r="N63" s="81">
        <f t="shared" si="4"/>
        <v>0</v>
      </c>
      <c r="O63" s="81">
        <f t="shared" si="4"/>
        <v>9876.499999999998</v>
      </c>
      <c r="P63" s="81">
        <f>SUM(P34:P51)</f>
        <v>15437.699999999999</v>
      </c>
      <c r="Q63" s="100">
        <f t="shared" si="4"/>
        <v>0</v>
      </c>
    </row>
    <row r="64" spans="1:17" ht="15.75">
      <c r="A64" s="25" t="s">
        <v>53</v>
      </c>
      <c r="B64" s="26"/>
      <c r="C64" s="36">
        <f>D64+G64+I64</f>
        <v>0</v>
      </c>
      <c r="D64" s="75">
        <f>D33+D63</f>
        <v>0</v>
      </c>
      <c r="E64" s="75">
        <f>E33+E63</f>
        <v>0</v>
      </c>
      <c r="F64" s="75">
        <f>F33+F63</f>
        <v>0</v>
      </c>
      <c r="G64" s="75">
        <f>G33+G63</f>
        <v>0</v>
      </c>
      <c r="H64" s="75">
        <f>H33+H63</f>
        <v>0</v>
      </c>
      <c r="I64" s="66"/>
      <c r="J64" s="36">
        <f>K64+N64+P64+L64+M64+O64+Q64</f>
        <v>38050.399999999994</v>
      </c>
      <c r="K64" s="37">
        <f aca="true" t="shared" si="5" ref="K64:Q64">K33+K63</f>
        <v>3584</v>
      </c>
      <c r="L64" s="37">
        <f t="shared" si="5"/>
        <v>540.7</v>
      </c>
      <c r="M64" s="37">
        <f t="shared" si="5"/>
        <v>854.9</v>
      </c>
      <c r="N64" s="37">
        <f t="shared" si="5"/>
        <v>616.3</v>
      </c>
      <c r="O64" s="37">
        <f t="shared" si="5"/>
        <v>12734.899999999998</v>
      </c>
      <c r="P64" s="37">
        <f t="shared" si="5"/>
        <v>19637.6</v>
      </c>
      <c r="Q64" s="37">
        <f t="shared" si="5"/>
        <v>82</v>
      </c>
    </row>
    <row r="65" spans="1:16" ht="15">
      <c r="A65" s="4"/>
      <c r="B65" s="5"/>
      <c r="C65" s="85" t="b">
        <f>C64=C33+C63</f>
        <v>1</v>
      </c>
      <c r="D65" s="76"/>
      <c r="E65" s="77"/>
      <c r="F65" s="77"/>
      <c r="G65" s="77"/>
      <c r="H65" s="77"/>
      <c r="I65" s="78"/>
      <c r="J65" s="82" t="b">
        <f>J64=J33+J63</f>
        <v>1</v>
      </c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16" ht="15">
      <c r="D138" s="78"/>
      <c r="E138" s="78"/>
      <c r="F138" s="78"/>
      <c r="G138" s="78"/>
      <c r="H138" s="78"/>
      <c r="I138" s="78"/>
      <c r="K138" s="82"/>
      <c r="L138" s="82"/>
      <c r="M138" s="82"/>
      <c r="N138" s="82"/>
      <c r="O138" s="82"/>
      <c r="P138" s="82"/>
    </row>
    <row r="139" spans="4:16" ht="15">
      <c r="D139" s="78"/>
      <c r="E139" s="78"/>
      <c r="F139" s="78"/>
      <c r="G139" s="78"/>
      <c r="H139" s="78"/>
      <c r="I139" s="78"/>
      <c r="K139" s="82"/>
      <c r="L139" s="82"/>
      <c r="M139" s="82"/>
      <c r="N139" s="82"/>
      <c r="O139" s="82"/>
      <c r="P139" s="82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  <row r="158" spans="4:9" ht="15">
      <c r="D158" s="78"/>
      <c r="E158" s="78"/>
      <c r="F158" s="78"/>
      <c r="G158" s="78"/>
      <c r="H158" s="78"/>
      <c r="I158" s="78"/>
    </row>
    <row r="159" spans="4:9" ht="15">
      <c r="D159" s="78"/>
      <c r="E159" s="78"/>
      <c r="F159" s="78"/>
      <c r="G159" s="78"/>
      <c r="H159" s="78"/>
      <c r="I159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2022-06-15T06:41:37Z</cp:lastPrinted>
  <dcterms:created xsi:type="dcterms:W3CDTF">2009-01-19T08:26:48Z</dcterms:created>
  <dcterms:modified xsi:type="dcterms:W3CDTF">2022-08-30T06:14:09Z</dcterms:modified>
  <cp:category/>
  <cp:version/>
  <cp:contentType/>
  <cp:contentStatus/>
</cp:coreProperties>
</file>