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'кредиторка'!$A$1:$J$53</definedName>
  </definedNames>
  <calcPr fullCalcOnLoad="1"/>
</workbook>
</file>

<file path=xl/sharedStrings.xml><?xml version="1.0" encoding="utf-8"?>
<sst xmlns="http://schemas.openxmlformats.org/spreadsheetml/2006/main" count="170" uniqueCount="102">
  <si>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</si>
  <si>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</si>
  <si>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</si>
  <si>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</si>
  <si>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</si>
  <si>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</si>
  <si>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</si>
  <si>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</si>
  <si>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</si>
  <si>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</si>
  <si>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</si>
  <si>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</si>
  <si>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</si>
  <si>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</si>
  <si>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</si>
  <si>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</si>
  <si>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</si>
  <si>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</si>
  <si>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</si>
  <si>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</si>
  <si>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</si>
  <si>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</si>
  <si>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</si>
  <si>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</si>
  <si>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</si>
  <si>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</si>
  <si>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</si>
  <si>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</si>
  <si>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</si>
  <si>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</si>
  <si>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</si>
  <si>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</si>
  <si>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</si>
  <si>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</si>
  <si>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</si>
  <si>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</si>
  <si>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</si>
  <si>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</si>
  <si>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</si>
  <si>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</si>
  <si>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</si>
  <si>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</si>
  <si>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</si>
  <si>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</si>
  <si>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</si>
  <si>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</si>
  <si>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</si>
  <si>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</si>
  <si>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</si>
  <si>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</si>
  <si>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</si>
  <si>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</si>
  <si>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</si>
  <si>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</si>
  <si>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</si>
  <si>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</si>
  <si>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</si>
  <si>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</si>
  <si>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</si>
  <si>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</si>
  <si>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</si>
  <si>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</si>
  <si>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</si>
  <si>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</si>
  <si>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</si>
  <si>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</si>
  <si>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</si>
  <si>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</si>
  <si>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</si>
  <si>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</si>
  <si>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</si>
  <si>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</si>
  <si>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</si>
  <si>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</si>
  <si>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</si>
  <si>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</si>
  <si>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</si>
  <si>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</si>
  <si>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</si>
  <si>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</si>
  <si>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</si>
  <si>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</si>
  <si>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</si>
  <si>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</si>
  <si>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</si>
  <si>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</si>
  <si>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</si>
  <si>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</si>
  <si>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 xml:space="preserve">з/пл приемным родителям - 878,2; </t>
  </si>
  <si>
    <t>услуги связи-76,1 тыс.рублей</t>
  </si>
  <si>
    <t xml:space="preserve"> Школьное питание-561,3 тыс.рублей.</t>
  </si>
  <si>
    <t>Кредиторская задолженность МО Орджоникидзевский район (консолид.) на 1 апреля 2019 г</t>
  </si>
  <si>
    <t>Расшифровка делегированных полномочий на 01 апреля  2019  (тыс.руб.)</t>
  </si>
  <si>
    <t>Свод просроченной кредиторской задолженности по собственным полномочиям  район на 1 ареля  2019 г</t>
  </si>
  <si>
    <t xml:space="preserve"> плата образование-6351,8 ; детские сады-1044,5 тыс.рублей.</t>
  </si>
  <si>
    <t xml:space="preserve"> образование-6435,6 тыс.рублей. детские сад- 1191,4 тыс.рублей</t>
  </si>
  <si>
    <t xml:space="preserve"> плата образование- 3214,5;  детские сады-590,9тыс.рублей.б/лист-0,0 тыс.рублей</t>
  </si>
  <si>
    <t>пособие по опеке - 1674,4; компенсация части  родительской платы-0,0; Жилье молодым специалистам-0,0тысяч рублей</t>
  </si>
  <si>
    <t>медосмотры-218,4; командировочный -3,6</t>
  </si>
  <si>
    <t>медосмотры-9,9; командировочный -0,0</t>
  </si>
  <si>
    <t>услуги связи-153,7 тыс.рублей</t>
  </si>
  <si>
    <t xml:space="preserve">школьное питание-343,1тысяч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</si>
</sst>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6" ySplit="7" topLeftCell="G23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4" sqref="I34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9" t="s">
        <v>92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9" ht="15.75">
      <c r="A3" s="155"/>
      <c r="B3" s="155"/>
      <c r="C3" s="155"/>
      <c r="F3" s="156"/>
      <c r="G3" s="156"/>
      <c r="H3" s="52"/>
      <c r="I3" s="52"/>
    </row>
    <row r="4" spans="1:13" ht="1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72"/>
      <c r="I4" s="172"/>
      <c r="J4" s="172"/>
      <c r="K4" s="161"/>
      <c r="L4" s="160" t="s">
        <v>44</v>
      </c>
      <c r="M4" s="161"/>
    </row>
    <row r="5" spans="1:13" ht="15">
      <c r="A5" s="2"/>
      <c r="B5" s="44" t="s">
        <v>20</v>
      </c>
      <c r="C5" s="158"/>
      <c r="D5" s="162" t="s">
        <v>46</v>
      </c>
      <c r="E5" s="163"/>
      <c r="F5" s="164"/>
      <c r="G5" s="173" t="s">
        <v>18</v>
      </c>
      <c r="H5" s="151" t="s">
        <v>0</v>
      </c>
      <c r="I5" s="152"/>
      <c r="J5" s="153" t="s">
        <v>57</v>
      </c>
      <c r="K5" s="154"/>
      <c r="L5" s="168" t="s">
        <v>18</v>
      </c>
      <c r="M5" s="170" t="s">
        <v>55</v>
      </c>
    </row>
    <row r="6" spans="1:13" ht="15">
      <c r="A6" s="2"/>
      <c r="B6" s="45"/>
      <c r="C6" s="158"/>
      <c r="D6" s="165"/>
      <c r="E6" s="166"/>
      <c r="F6" s="167"/>
      <c r="G6" s="174"/>
      <c r="H6" s="58" t="s">
        <v>58</v>
      </c>
      <c r="I6" s="59" t="s">
        <v>55</v>
      </c>
      <c r="J6" s="58" t="s">
        <v>58</v>
      </c>
      <c r="K6" s="59" t="s">
        <v>55</v>
      </c>
      <c r="L6" s="169"/>
      <c r="M6" s="171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205.3</v>
      </c>
      <c r="D8" s="26">
        <f aca="true" t="shared" si="0" ref="D8:D20">E8+F8</f>
        <v>3732.4</v>
      </c>
      <c r="E8" s="26">
        <v>3732.4</v>
      </c>
      <c r="F8" s="26"/>
      <c r="G8" s="83">
        <f>H8+J8</f>
        <v>157</v>
      </c>
      <c r="H8" s="48">
        <v>157</v>
      </c>
      <c r="I8" s="83" t="s">
        <v>59</v>
      </c>
      <c r="J8" s="83">
        <v>0</v>
      </c>
      <c r="K8" s="83"/>
      <c r="L8" s="83">
        <v>48.3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93.3</v>
      </c>
      <c r="D9" s="26">
        <f t="shared" si="0"/>
        <v>1374.4</v>
      </c>
      <c r="E9" s="26">
        <v>1374.4</v>
      </c>
      <c r="F9" s="26"/>
      <c r="G9" s="83">
        <f>H9+J9</f>
        <v>71.8</v>
      </c>
      <c r="H9" s="48">
        <v>71.8</v>
      </c>
      <c r="I9" s="83" t="s">
        <v>60</v>
      </c>
      <c r="J9" s="83">
        <v>0</v>
      </c>
      <c r="K9" s="83"/>
      <c r="L9" s="83">
        <v>21.5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878.2</v>
      </c>
      <c r="D15" s="60">
        <f t="shared" si="0"/>
        <v>1060.9</v>
      </c>
      <c r="E15" s="64">
        <v>643.9</v>
      </c>
      <c r="F15" s="60">
        <v>417</v>
      </c>
      <c r="G15" s="66">
        <f>H15+J15</f>
        <v>878.2</v>
      </c>
      <c r="H15" s="66">
        <v>878.2</v>
      </c>
      <c r="I15" s="90" t="s">
        <v>88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1674.4</v>
      </c>
      <c r="D17" s="60">
        <f t="shared" si="0"/>
        <v>0</v>
      </c>
      <c r="E17" s="60">
        <v>0</v>
      </c>
      <c r="F17" s="60"/>
      <c r="G17" s="66">
        <f>H17+J17</f>
        <v>1674.4</v>
      </c>
      <c r="H17" s="66">
        <v>1674.4</v>
      </c>
      <c r="I17" s="66" t="s">
        <v>97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3945.8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3876</v>
      </c>
      <c r="H21" s="28">
        <f t="shared" si="2"/>
        <v>2781.4</v>
      </c>
      <c r="I21" s="28"/>
      <c r="J21" s="28">
        <f t="shared" si="2"/>
        <v>1094.6</v>
      </c>
      <c r="K21" s="28"/>
      <c r="L21" s="28">
        <f>SUM(L8:L20)</f>
        <v>69.8</v>
      </c>
      <c r="M21" s="28"/>
    </row>
    <row r="22" spans="1:13" ht="51.75" customHeight="1">
      <c r="A22" s="19">
        <v>211</v>
      </c>
      <c r="B22" s="35"/>
      <c r="C22" s="123">
        <f t="shared" si="1"/>
        <v>7396.3</v>
      </c>
      <c r="D22" s="26">
        <f aca="true" t="shared" si="3" ref="D22:D32">E22+F22</f>
        <v>3866.7</v>
      </c>
      <c r="E22" s="37">
        <v>3866.7</v>
      </c>
      <c r="F22" s="37">
        <v>0</v>
      </c>
      <c r="G22" s="122">
        <f>H22+J22</f>
        <v>7396.3</v>
      </c>
      <c r="H22" s="143">
        <v>7396.3</v>
      </c>
      <c r="I22" s="121" t="s">
        <v>94</v>
      </c>
      <c r="J22" s="83">
        <v>0</v>
      </c>
      <c r="K22" s="120" t="s">
        <v>87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11432.4</v>
      </c>
      <c r="D23" s="26">
        <f t="shared" si="3"/>
        <v>1935.5</v>
      </c>
      <c r="E23" s="37">
        <v>1935.5</v>
      </c>
      <c r="F23" s="37">
        <v>0</v>
      </c>
      <c r="G23" s="122">
        <f>H23+J23</f>
        <v>11432.4</v>
      </c>
      <c r="H23" s="143">
        <v>3805.4</v>
      </c>
      <c r="I23" s="121" t="s">
        <v>96</v>
      </c>
      <c r="J23" s="122">
        <v>7627</v>
      </c>
      <c r="K23" s="120" t="s">
        <v>95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231.9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231.9</v>
      </c>
      <c r="H24" s="122">
        <v>9.9</v>
      </c>
      <c r="I24" s="121" t="s">
        <v>99</v>
      </c>
      <c r="J24" s="122">
        <v>222</v>
      </c>
      <c r="K24" s="121" t="s">
        <v>98</v>
      </c>
      <c r="L24" s="82"/>
      <c r="M24" s="37"/>
    </row>
    <row r="25" spans="1:13" ht="30">
      <c r="A25" s="19">
        <v>221</v>
      </c>
      <c r="B25" s="37"/>
      <c r="C25" s="134">
        <f>G25+L25</f>
        <v>225.89999999999998</v>
      </c>
      <c r="D25" s="26">
        <f t="shared" si="3"/>
        <v>33</v>
      </c>
      <c r="E25" s="37">
        <v>33</v>
      </c>
      <c r="F25" s="37">
        <v>0</v>
      </c>
      <c r="G25" s="122">
        <f>H25+J25</f>
        <v>225.89999999999998</v>
      </c>
      <c r="H25" s="122">
        <v>72.2</v>
      </c>
      <c r="I25" s="121" t="s">
        <v>89</v>
      </c>
      <c r="J25" s="122">
        <v>153.7</v>
      </c>
      <c r="K25" s="120" t="s">
        <v>100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4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49.5" customHeight="1">
      <c r="A31" s="77">
        <v>310</v>
      </c>
      <c r="B31" s="65"/>
      <c r="C31" s="62">
        <f t="shared" si="4"/>
        <v>0</v>
      </c>
      <c r="D31" s="60">
        <f t="shared" si="3"/>
        <v>1260.1</v>
      </c>
      <c r="E31" s="65">
        <v>8.1</v>
      </c>
      <c r="F31" s="66">
        <v>1252</v>
      </c>
      <c r="G31" s="66">
        <f>H31+J31</f>
        <v>0</v>
      </c>
      <c r="H31" s="66">
        <v>0</v>
      </c>
      <c r="I31" s="90"/>
      <c r="J31" s="66">
        <v>0</v>
      </c>
      <c r="K31" s="141" t="s">
        <v>85</v>
      </c>
      <c r="L31" s="67"/>
      <c r="M31" s="65"/>
    </row>
    <row r="32" spans="1:13" s="91" customFormat="1" ht="42.75" customHeight="1">
      <c r="A32" s="77">
        <v>340</v>
      </c>
      <c r="B32" s="65"/>
      <c r="C32" s="62">
        <f t="shared" si="4"/>
        <v>904.4</v>
      </c>
      <c r="D32" s="67">
        <f t="shared" si="3"/>
        <v>2802</v>
      </c>
      <c r="E32" s="67">
        <v>1804.3</v>
      </c>
      <c r="F32" s="67">
        <v>997.7</v>
      </c>
      <c r="G32" s="119">
        <f>H32+J32</f>
        <v>904.4</v>
      </c>
      <c r="H32" s="66">
        <v>343.1</v>
      </c>
      <c r="I32" s="66" t="s">
        <v>101</v>
      </c>
      <c r="J32" s="66">
        <v>561.3</v>
      </c>
      <c r="K32" s="66" t="s">
        <v>90</v>
      </c>
      <c r="L32" s="67"/>
      <c r="M32" s="65"/>
    </row>
    <row r="33" spans="1:13" ht="15">
      <c r="A33" s="24" t="s">
        <v>52</v>
      </c>
      <c r="B33" s="28">
        <v>241</v>
      </c>
      <c r="C33" s="51">
        <f>G33+L33</f>
        <v>20190.900000000005</v>
      </c>
      <c r="D33" s="28">
        <f aca="true" t="shared" si="5" ref="D33:L33">SUM(D22:D32)</f>
        <v>18613.4</v>
      </c>
      <c r="E33" s="28">
        <f t="shared" si="5"/>
        <v>14898.1</v>
      </c>
      <c r="F33" s="28">
        <f t="shared" si="5"/>
        <v>3715.3</v>
      </c>
      <c r="G33" s="28">
        <f>SUM(G22:G32)</f>
        <v>20190.900000000005</v>
      </c>
      <c r="H33" s="28">
        <f>SUM(H22:H32)</f>
        <v>11626.900000000001</v>
      </c>
      <c r="I33" s="28"/>
      <c r="J33" s="28">
        <f>J22+J23+J29+J30+J31+J32+J25+J24</f>
        <v>8564</v>
      </c>
      <c r="K33" s="28"/>
      <c r="L33" s="28">
        <f t="shared" si="5"/>
        <v>0</v>
      </c>
      <c r="M33" s="28"/>
    </row>
    <row r="34" spans="1:13" ht="15.75">
      <c r="A34" s="39" t="s">
        <v>53</v>
      </c>
      <c r="B34" s="40"/>
      <c r="C34" s="56">
        <f t="shared" si="4"/>
        <v>24136.700000000004</v>
      </c>
      <c r="D34" s="57">
        <f>D21+D33</f>
        <v>26512.100000000002</v>
      </c>
      <c r="E34" s="57">
        <f>E21+E33</f>
        <v>21788.8</v>
      </c>
      <c r="F34" s="57">
        <f>F21+F33</f>
        <v>4723.3</v>
      </c>
      <c r="G34" s="57">
        <f>G21+G33</f>
        <v>24066.900000000005</v>
      </c>
      <c r="H34" s="57">
        <f>H21+H33</f>
        <v>14408.300000000001</v>
      </c>
      <c r="I34" s="57"/>
      <c r="J34" s="57">
        <f>J21+J33</f>
        <v>9658.6</v>
      </c>
      <c r="K34" s="57"/>
      <c r="L34" s="57">
        <f>L21+L33</f>
        <v>69.8</v>
      </c>
      <c r="M34" s="57">
        <f>M21+M33</f>
        <v>0</v>
      </c>
    </row>
    <row r="35" spans="3:7" ht="15">
      <c r="C35" s="70" t="b">
        <f>C34=C21+C33</f>
        <v>1</v>
      </c>
      <c r="G35" s="70" t="b">
        <f>G34=G21+G33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G51" sqref="G51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9" t="s">
        <v>91</v>
      </c>
      <c r="B2" s="159"/>
      <c r="C2" s="159"/>
      <c r="D2" s="159"/>
      <c r="E2" s="159"/>
      <c r="F2" s="159"/>
      <c r="G2" s="159"/>
    </row>
    <row r="3" spans="1:7" ht="15.75">
      <c r="A3" s="155"/>
      <c r="B3" s="155"/>
      <c r="C3" s="155"/>
      <c r="F3" s="156" t="s">
        <v>19</v>
      </c>
      <c r="G3" s="156"/>
    </row>
    <row r="4" spans="1:10" ht="29.2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61"/>
      <c r="I4" s="176" t="s">
        <v>44</v>
      </c>
      <c r="J4" s="176"/>
    </row>
    <row r="5" spans="1:10" ht="15" customHeight="1">
      <c r="A5" s="2"/>
      <c r="B5" s="44" t="s">
        <v>20</v>
      </c>
      <c r="C5" s="158"/>
      <c r="D5" s="162" t="s">
        <v>46</v>
      </c>
      <c r="E5" s="163"/>
      <c r="F5" s="164"/>
      <c r="G5" s="180" t="s">
        <v>47</v>
      </c>
      <c r="H5" s="181"/>
      <c r="I5" s="168" t="s">
        <v>18</v>
      </c>
      <c r="J5" s="177" t="s">
        <v>54</v>
      </c>
    </row>
    <row r="6" spans="1:10" ht="15" customHeight="1">
      <c r="A6" s="2"/>
      <c r="B6" s="45"/>
      <c r="C6" s="158"/>
      <c r="D6" s="165"/>
      <c r="E6" s="166"/>
      <c r="F6" s="167"/>
      <c r="G6" s="182"/>
      <c r="H6" s="183"/>
      <c r="I6" s="169"/>
      <c r="J6" s="178"/>
    </row>
    <row r="7" spans="1:10" ht="30">
      <c r="A7" s="3"/>
      <c r="B7" s="46"/>
      <c r="C7" s="158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5"/>
      <c r="J7" s="179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2" ht="15">
      <c r="A10" s="17" t="s">
        <v>49</v>
      </c>
      <c r="B10" s="26">
        <v>211</v>
      </c>
      <c r="C10" s="80">
        <f aca="true" t="shared" si="0" ref="C10:C39">D10+G10+I10</f>
        <v>8732.2</v>
      </c>
      <c r="D10" s="17">
        <f>E10+F10</f>
        <v>3285.2</v>
      </c>
      <c r="E10" s="17">
        <v>3285.2</v>
      </c>
      <c r="F10" s="78">
        <v>0</v>
      </c>
      <c r="G10" s="17">
        <v>157</v>
      </c>
      <c r="H10" s="17"/>
      <c r="I10" s="144">
        <v>5290</v>
      </c>
      <c r="J10" s="4">
        <v>3995.2</v>
      </c>
      <c r="K10" s="193"/>
      <c r="L10" s="125"/>
    </row>
    <row r="11" spans="1:12" ht="15">
      <c r="A11" s="17" t="s">
        <v>50</v>
      </c>
      <c r="B11" s="26">
        <v>213</v>
      </c>
      <c r="C11" s="80">
        <f t="shared" si="0"/>
        <v>20316.8</v>
      </c>
      <c r="D11" s="17">
        <f aca="true" t="shared" si="1" ref="D11:D20">E11+F11</f>
        <v>11510.6</v>
      </c>
      <c r="E11" s="17">
        <v>1299.4</v>
      </c>
      <c r="F11" s="78">
        <v>10211.2</v>
      </c>
      <c r="G11" s="17">
        <v>71.8</v>
      </c>
      <c r="H11" s="17"/>
      <c r="I11" s="144">
        <v>8734.4</v>
      </c>
      <c r="J11" s="4">
        <v>7792.2</v>
      </c>
      <c r="K11" s="193"/>
      <c r="L11" s="125"/>
    </row>
    <row r="12" spans="1:12" ht="15">
      <c r="A12" s="17" t="s">
        <v>12</v>
      </c>
      <c r="B12" s="16">
        <v>212</v>
      </c>
      <c r="C12" s="80">
        <f t="shared" si="0"/>
        <v>4.7</v>
      </c>
      <c r="D12" s="17">
        <f t="shared" si="1"/>
        <v>4.7</v>
      </c>
      <c r="E12" s="17">
        <v>1.2</v>
      </c>
      <c r="F12" s="78">
        <v>3.5</v>
      </c>
      <c r="G12" s="17"/>
      <c r="H12" s="17"/>
      <c r="I12" s="144">
        <v>0</v>
      </c>
      <c r="J12" s="4">
        <v>0</v>
      </c>
      <c r="K12" s="193"/>
      <c r="L12" s="125"/>
    </row>
    <row r="13" spans="1:12" ht="15">
      <c r="A13" s="17" t="s">
        <v>2</v>
      </c>
      <c r="B13" s="16">
        <v>221</v>
      </c>
      <c r="C13" s="80">
        <f t="shared" si="0"/>
        <v>13.799999999999999</v>
      </c>
      <c r="D13" s="17">
        <f t="shared" si="1"/>
        <v>1.2</v>
      </c>
      <c r="E13" s="79">
        <v>0</v>
      </c>
      <c r="F13" s="78">
        <v>1.2</v>
      </c>
      <c r="G13" s="17">
        <v>0</v>
      </c>
      <c r="H13" s="17"/>
      <c r="I13" s="144">
        <v>12.6</v>
      </c>
      <c r="J13" s="4">
        <v>12.4</v>
      </c>
      <c r="K13" s="193"/>
      <c r="L13" s="125"/>
    </row>
    <row r="14" spans="1:12" ht="15">
      <c r="A14" s="17" t="s">
        <v>3</v>
      </c>
      <c r="B14" s="16">
        <v>222</v>
      </c>
      <c r="C14" s="80">
        <f t="shared" si="0"/>
        <v>612.7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609.5</v>
      </c>
      <c r="J14" s="4">
        <v>587.1</v>
      </c>
      <c r="K14" s="193"/>
      <c r="L14" s="125"/>
    </row>
    <row r="15" spans="1:12" ht="15">
      <c r="A15" s="17" t="s">
        <v>4</v>
      </c>
      <c r="B15" s="16">
        <v>223</v>
      </c>
      <c r="C15" s="80">
        <f t="shared" si="0"/>
        <v>2628.2999999999997</v>
      </c>
      <c r="D15" s="17">
        <f t="shared" si="1"/>
        <v>120.1</v>
      </c>
      <c r="E15" s="17">
        <v>120.1</v>
      </c>
      <c r="F15" s="78">
        <v>0</v>
      </c>
      <c r="G15" s="17"/>
      <c r="H15" s="17"/>
      <c r="I15" s="145">
        <v>2508.2</v>
      </c>
      <c r="J15" s="4">
        <v>2184</v>
      </c>
      <c r="K15" s="194"/>
      <c r="L15" s="125"/>
    </row>
    <row r="16" spans="1:12" ht="15">
      <c r="A16" s="17" t="s">
        <v>86</v>
      </c>
      <c r="B16" s="16">
        <v>224</v>
      </c>
      <c r="C16" s="80">
        <f t="shared" si="0"/>
        <v>9.4</v>
      </c>
      <c r="D16" s="17">
        <f t="shared" si="1"/>
        <v>0</v>
      </c>
      <c r="E16" s="17">
        <v>0</v>
      </c>
      <c r="F16" s="78"/>
      <c r="G16" s="17"/>
      <c r="H16" s="17"/>
      <c r="I16" s="145">
        <v>9.4</v>
      </c>
      <c r="J16" s="4">
        <v>0</v>
      </c>
      <c r="K16" s="194"/>
      <c r="L16" s="125"/>
    </row>
    <row r="17" spans="1:12" ht="15">
      <c r="A17" s="17" t="s">
        <v>5</v>
      </c>
      <c r="B17" s="16">
        <v>225</v>
      </c>
      <c r="C17" s="80">
        <f t="shared" si="0"/>
        <v>2378.8</v>
      </c>
      <c r="D17" s="17">
        <f t="shared" si="1"/>
        <v>36.8</v>
      </c>
      <c r="E17" s="17">
        <v>13.4</v>
      </c>
      <c r="F17" s="78">
        <v>23.4</v>
      </c>
      <c r="G17" s="17"/>
      <c r="H17" s="17"/>
      <c r="I17" s="146">
        <v>2342</v>
      </c>
      <c r="J17" s="4">
        <v>2128.8</v>
      </c>
      <c r="K17" s="195"/>
      <c r="L17" s="125"/>
    </row>
    <row r="18" spans="1:12" ht="15">
      <c r="A18" s="17" t="s">
        <v>8</v>
      </c>
      <c r="B18" s="16">
        <v>226</v>
      </c>
      <c r="C18" s="80">
        <f t="shared" si="0"/>
        <v>4511.1</v>
      </c>
      <c r="D18" s="78">
        <f>E18+F18</f>
        <v>653.5</v>
      </c>
      <c r="E18" s="78">
        <v>147.2</v>
      </c>
      <c r="F18" s="78">
        <v>506.3</v>
      </c>
      <c r="G18" s="17">
        <v>878.2</v>
      </c>
      <c r="H18" s="17"/>
      <c r="I18" s="144">
        <v>2979.4</v>
      </c>
      <c r="J18" s="4">
        <v>2613</v>
      </c>
      <c r="K18" s="193"/>
      <c r="L18" s="125"/>
    </row>
    <row r="19" spans="1:12" ht="13.5" customHeight="1">
      <c r="A19" s="27" t="s">
        <v>76</v>
      </c>
      <c r="B19" s="16">
        <v>246</v>
      </c>
      <c r="C19" s="80">
        <f t="shared" si="0"/>
        <v>459.1</v>
      </c>
      <c r="D19" s="17">
        <f t="shared" si="1"/>
        <v>459.1</v>
      </c>
      <c r="E19" s="78">
        <v>66</v>
      </c>
      <c r="F19" s="78">
        <v>393.1</v>
      </c>
      <c r="G19" s="17"/>
      <c r="H19" s="17"/>
      <c r="I19" s="144"/>
      <c r="J19" s="4"/>
      <c r="K19" s="193"/>
      <c r="L19" s="125"/>
    </row>
    <row r="20" spans="1:12" ht="15">
      <c r="A20" s="17" t="s">
        <v>9</v>
      </c>
      <c r="B20" s="16">
        <v>262</v>
      </c>
      <c r="C20" s="80">
        <f t="shared" si="0"/>
        <v>1681.4</v>
      </c>
      <c r="D20" s="17">
        <f t="shared" si="1"/>
        <v>2</v>
      </c>
      <c r="E20" s="17">
        <v>2</v>
      </c>
      <c r="F20" s="78"/>
      <c r="G20" s="48">
        <v>1674.4</v>
      </c>
      <c r="H20" s="17"/>
      <c r="I20" s="145">
        <v>5</v>
      </c>
      <c r="J20" s="4"/>
      <c r="K20" s="194"/>
      <c r="L20" s="125"/>
    </row>
    <row r="21" spans="1:12" ht="15">
      <c r="A21" s="17" t="s">
        <v>21</v>
      </c>
      <c r="B21" s="16">
        <v>264</v>
      </c>
      <c r="C21" s="80">
        <f>D21+G21+I21</f>
        <v>554.2</v>
      </c>
      <c r="D21" s="17">
        <f>E21+F21</f>
        <v>318.6</v>
      </c>
      <c r="E21" s="118">
        <v>318.6</v>
      </c>
      <c r="F21" s="78"/>
      <c r="G21" s="17"/>
      <c r="H21" s="17"/>
      <c r="I21" s="144">
        <v>235.6</v>
      </c>
      <c r="J21" s="4">
        <v>93.2</v>
      </c>
      <c r="K21" s="193"/>
      <c r="L21" s="125"/>
    </row>
    <row r="22" spans="1:12" ht="15">
      <c r="A22" s="17"/>
      <c r="B22" s="16">
        <v>266</v>
      </c>
      <c r="C22" s="80">
        <f>D22+G22+I22</f>
        <v>4.1</v>
      </c>
      <c r="D22" s="17">
        <f>E22+F22</f>
        <v>0</v>
      </c>
      <c r="E22" s="118"/>
      <c r="F22" s="78"/>
      <c r="G22" s="17"/>
      <c r="H22" s="17"/>
      <c r="I22" s="144">
        <v>4.1</v>
      </c>
      <c r="J22" s="4">
        <v>1.9</v>
      </c>
      <c r="K22" s="193"/>
      <c r="L22" s="125"/>
    </row>
    <row r="23" spans="1:12" ht="15">
      <c r="A23" s="27" t="s">
        <v>43</v>
      </c>
      <c r="B23" s="16">
        <v>290</v>
      </c>
      <c r="C23" s="80">
        <f t="shared" si="0"/>
        <v>566.5</v>
      </c>
      <c r="D23" s="17">
        <f>E23+F23</f>
        <v>28.8</v>
      </c>
      <c r="E23" s="17">
        <v>0.3</v>
      </c>
      <c r="F23" s="78">
        <v>28.5</v>
      </c>
      <c r="G23" s="17"/>
      <c r="H23" s="17"/>
      <c r="I23" s="144">
        <v>537.7</v>
      </c>
      <c r="J23" s="4">
        <v>427.4</v>
      </c>
      <c r="K23" s="193"/>
      <c r="L23" s="125"/>
    </row>
    <row r="24" spans="1:12" ht="15">
      <c r="A24" s="17" t="s">
        <v>10</v>
      </c>
      <c r="B24" s="16">
        <v>310</v>
      </c>
      <c r="C24" s="80">
        <f t="shared" si="0"/>
        <v>1505.8</v>
      </c>
      <c r="D24" s="17">
        <f>E24+F24</f>
        <v>0</v>
      </c>
      <c r="E24" s="17"/>
      <c r="F24" s="78"/>
      <c r="G24" s="17">
        <v>1094.6</v>
      </c>
      <c r="H24" s="17">
        <v>1094.6</v>
      </c>
      <c r="I24" s="144">
        <v>411.2</v>
      </c>
      <c r="J24" s="4">
        <v>404.7</v>
      </c>
      <c r="K24" s="193"/>
      <c r="L24" s="125"/>
    </row>
    <row r="25" spans="1:12" ht="15">
      <c r="A25" s="17" t="s">
        <v>11</v>
      </c>
      <c r="B25" s="16">
        <v>340</v>
      </c>
      <c r="C25" s="80">
        <f t="shared" si="0"/>
        <v>2108.6</v>
      </c>
      <c r="D25" s="17">
        <f>E25+F25</f>
        <v>121.89999999999999</v>
      </c>
      <c r="E25" s="17">
        <v>102.6</v>
      </c>
      <c r="F25" s="78">
        <v>19.3</v>
      </c>
      <c r="G25" s="17"/>
      <c r="H25" s="17"/>
      <c r="I25" s="144">
        <v>1986.7</v>
      </c>
      <c r="J25" s="4">
        <v>1692.6</v>
      </c>
      <c r="K25" s="193"/>
      <c r="L25" s="125"/>
    </row>
    <row r="26" spans="1:12" s="15" customFormat="1" ht="15">
      <c r="A26" s="24" t="s">
        <v>51</v>
      </c>
      <c r="B26" s="28"/>
      <c r="C26" s="50">
        <f>D26+G26+I26</f>
        <v>46087.5</v>
      </c>
      <c r="D26" s="24">
        <f>SUM(D10:D25)</f>
        <v>16545.7</v>
      </c>
      <c r="E26" s="24">
        <f aca="true" t="shared" si="2" ref="E26:J26">SUM(E10:E25)</f>
        <v>5356.000000000001</v>
      </c>
      <c r="F26" s="24">
        <f t="shared" si="2"/>
        <v>11189.7</v>
      </c>
      <c r="G26" s="24">
        <f>SUM(G10:G25)</f>
        <v>3876</v>
      </c>
      <c r="H26" s="24">
        <f t="shared" si="2"/>
        <v>1094.6</v>
      </c>
      <c r="I26" s="51">
        <f>SUM(I10:I25)</f>
        <v>25665.800000000003</v>
      </c>
      <c r="J26" s="28">
        <f t="shared" si="2"/>
        <v>21932.500000000004</v>
      </c>
      <c r="K26" s="135"/>
      <c r="L26" s="135"/>
    </row>
    <row r="27" spans="1:12" s="18" customFormat="1" ht="15">
      <c r="A27" s="19">
        <v>211</v>
      </c>
      <c r="B27" s="35"/>
      <c r="C27" s="80">
        <f t="shared" si="0"/>
        <v>11794.300000000001</v>
      </c>
      <c r="D27" s="17">
        <f aca="true" t="shared" si="3" ref="D27:D50">E27+F27</f>
        <v>3390.9</v>
      </c>
      <c r="E27" s="48">
        <v>3390.9</v>
      </c>
      <c r="F27" s="137">
        <v>0</v>
      </c>
      <c r="G27" s="36">
        <v>7396.3</v>
      </c>
      <c r="H27" s="36">
        <v>0</v>
      </c>
      <c r="I27" s="144">
        <v>1007.1</v>
      </c>
      <c r="J27" s="4">
        <v>623.4</v>
      </c>
      <c r="K27" s="193"/>
      <c r="L27" s="125"/>
    </row>
    <row r="28" spans="1:12" s="18" customFormat="1" ht="15">
      <c r="A28" s="19">
        <v>213</v>
      </c>
      <c r="B28" s="37"/>
      <c r="C28" s="80">
        <f t="shared" si="0"/>
        <v>21507.6</v>
      </c>
      <c r="D28" s="17">
        <f t="shared" si="3"/>
        <v>8784.8</v>
      </c>
      <c r="E28" s="48">
        <v>1095.1</v>
      </c>
      <c r="F28" s="137">
        <v>7689.7</v>
      </c>
      <c r="G28" s="36">
        <v>11432.4</v>
      </c>
      <c r="H28" s="36">
        <v>7627</v>
      </c>
      <c r="I28" s="144">
        <v>1290.4</v>
      </c>
      <c r="J28" s="4">
        <v>1086.8</v>
      </c>
      <c r="K28" s="193"/>
      <c r="L28" s="125"/>
    </row>
    <row r="29" spans="1:12" s="18" customFormat="1" ht="15">
      <c r="A29" s="19">
        <v>212</v>
      </c>
      <c r="B29" s="37"/>
      <c r="C29" s="80">
        <f t="shared" si="0"/>
        <v>496.90000000000003</v>
      </c>
      <c r="D29" s="17">
        <f t="shared" si="3"/>
        <v>234.8</v>
      </c>
      <c r="E29" s="48">
        <v>44.9</v>
      </c>
      <c r="F29" s="138">
        <v>189.9</v>
      </c>
      <c r="G29" s="36">
        <v>231.9</v>
      </c>
      <c r="H29" s="36">
        <v>222</v>
      </c>
      <c r="I29" s="144">
        <v>30.2</v>
      </c>
      <c r="J29" s="4">
        <v>30.2</v>
      </c>
      <c r="K29" s="193"/>
      <c r="L29" s="125"/>
    </row>
    <row r="30" spans="1:12" s="18" customFormat="1" ht="15">
      <c r="A30" s="19">
        <v>221</v>
      </c>
      <c r="B30" s="37"/>
      <c r="C30" s="80">
        <f t="shared" si="0"/>
        <v>462.90000000000003</v>
      </c>
      <c r="D30" s="17">
        <f t="shared" si="3"/>
        <v>209.9</v>
      </c>
      <c r="E30" s="48">
        <v>16.4</v>
      </c>
      <c r="F30" s="137">
        <v>193.5</v>
      </c>
      <c r="G30" s="36">
        <v>225.9</v>
      </c>
      <c r="H30" s="36">
        <v>153.7</v>
      </c>
      <c r="I30" s="144">
        <v>27.1</v>
      </c>
      <c r="J30" s="4">
        <v>19.2</v>
      </c>
      <c r="K30" s="193"/>
      <c r="L30" s="125"/>
    </row>
    <row r="31" spans="1:12" s="18" customFormat="1" ht="15">
      <c r="A31" s="19">
        <v>222</v>
      </c>
      <c r="B31" s="37"/>
      <c r="C31" s="80">
        <f t="shared" si="0"/>
        <v>48.199999999999996</v>
      </c>
      <c r="D31" s="17">
        <f t="shared" si="3"/>
        <v>48.199999999999996</v>
      </c>
      <c r="E31" s="48">
        <v>3.8</v>
      </c>
      <c r="F31" s="137">
        <v>44.4</v>
      </c>
      <c r="G31" s="36"/>
      <c r="H31" s="36"/>
      <c r="I31" s="144">
        <v>0</v>
      </c>
      <c r="J31" s="4">
        <v>0</v>
      </c>
      <c r="K31" s="193"/>
      <c r="L31" s="125"/>
    </row>
    <row r="32" spans="1:12" s="18" customFormat="1" ht="15">
      <c r="A32" s="19">
        <v>223</v>
      </c>
      <c r="B32" s="37"/>
      <c r="C32" s="80">
        <f t="shared" si="0"/>
        <v>6342.5</v>
      </c>
      <c r="D32" s="17">
        <f t="shared" si="3"/>
        <v>5617.5</v>
      </c>
      <c r="E32" s="48">
        <v>888.9</v>
      </c>
      <c r="F32" s="137">
        <v>4728.6</v>
      </c>
      <c r="G32" s="36"/>
      <c r="H32" s="36"/>
      <c r="I32" s="145">
        <v>725</v>
      </c>
      <c r="J32" s="4">
        <v>343.5</v>
      </c>
      <c r="K32" s="194"/>
      <c r="L32" s="125"/>
    </row>
    <row r="33" spans="1:12" s="18" customFormat="1" ht="15">
      <c r="A33" s="19">
        <v>224</v>
      </c>
      <c r="B33" s="37"/>
      <c r="C33" s="80">
        <f t="shared" si="0"/>
        <v>198.2</v>
      </c>
      <c r="D33" s="17">
        <f t="shared" si="3"/>
        <v>198.2</v>
      </c>
      <c r="E33" s="48">
        <v>0</v>
      </c>
      <c r="F33" s="137">
        <v>198.2</v>
      </c>
      <c r="G33" s="36"/>
      <c r="H33" s="36"/>
      <c r="I33" s="147">
        <v>0</v>
      </c>
      <c r="J33" s="17">
        <v>0</v>
      </c>
      <c r="K33" s="196"/>
      <c r="L33" s="124"/>
    </row>
    <row r="34" spans="1:12" s="18" customFormat="1" ht="15">
      <c r="A34" s="75">
        <v>225</v>
      </c>
      <c r="B34" s="37"/>
      <c r="C34" s="80">
        <f>D34+G34+I34</f>
        <v>4306</v>
      </c>
      <c r="D34" s="17">
        <f t="shared" si="3"/>
        <v>3281.1</v>
      </c>
      <c r="E34" s="48">
        <v>171.2</v>
      </c>
      <c r="F34" s="138">
        <v>3109.9</v>
      </c>
      <c r="G34" s="48"/>
      <c r="H34" s="48"/>
      <c r="I34" s="146">
        <v>1024.9</v>
      </c>
      <c r="J34" s="4">
        <v>1022.1</v>
      </c>
      <c r="K34" s="195"/>
      <c r="L34" s="125"/>
    </row>
    <row r="35" spans="1:12" s="18" customFormat="1" ht="15">
      <c r="A35" s="75">
        <v>226</v>
      </c>
      <c r="B35" s="37"/>
      <c r="C35" s="80">
        <f t="shared" si="0"/>
        <v>4925.6</v>
      </c>
      <c r="D35" s="17">
        <f t="shared" si="3"/>
        <v>4731.3</v>
      </c>
      <c r="E35" s="48">
        <v>613</v>
      </c>
      <c r="F35" s="138">
        <v>4118.3</v>
      </c>
      <c r="G35" s="48"/>
      <c r="H35" s="48"/>
      <c r="I35" s="144">
        <v>194.3</v>
      </c>
      <c r="J35" s="4">
        <v>194.3</v>
      </c>
      <c r="K35" s="193"/>
      <c r="L35" s="125"/>
    </row>
    <row r="36" spans="1:12" s="18" customFormat="1" ht="15">
      <c r="A36" s="75">
        <v>266</v>
      </c>
      <c r="B36" s="37"/>
      <c r="C36" s="80">
        <f t="shared" si="0"/>
        <v>5.4</v>
      </c>
      <c r="D36" s="17">
        <v>5.4</v>
      </c>
      <c r="E36" s="48"/>
      <c r="F36" s="138"/>
      <c r="G36" s="48"/>
      <c r="H36" s="48"/>
      <c r="I36" s="144"/>
      <c r="J36" s="4"/>
      <c r="K36" s="193"/>
      <c r="L36" s="125"/>
    </row>
    <row r="37" spans="1:12" s="18" customFormat="1" ht="15">
      <c r="A37" s="75">
        <v>290</v>
      </c>
      <c r="B37" s="37"/>
      <c r="C37" s="80">
        <f t="shared" si="0"/>
        <v>783.7</v>
      </c>
      <c r="D37" s="17">
        <f t="shared" si="3"/>
        <v>779.5</v>
      </c>
      <c r="E37" s="48">
        <v>196.2</v>
      </c>
      <c r="F37" s="138">
        <v>583.3</v>
      </c>
      <c r="G37" s="48"/>
      <c r="H37" s="48"/>
      <c r="I37" s="144">
        <v>4.2</v>
      </c>
      <c r="J37" s="4">
        <v>4.2</v>
      </c>
      <c r="K37" s="193"/>
      <c r="L37" s="125"/>
    </row>
    <row r="38" spans="1:12" s="18" customFormat="1" ht="15">
      <c r="A38" s="75">
        <v>310</v>
      </c>
      <c r="B38" s="37"/>
      <c r="C38" s="80">
        <f t="shared" si="0"/>
        <v>1300.1999999999998</v>
      </c>
      <c r="D38" s="17">
        <f t="shared" si="3"/>
        <v>1300.1999999999998</v>
      </c>
      <c r="E38" s="48">
        <v>22.1</v>
      </c>
      <c r="F38" s="138">
        <v>1278.1</v>
      </c>
      <c r="G38" s="48"/>
      <c r="H38" s="48"/>
      <c r="I38" s="147">
        <v>0</v>
      </c>
      <c r="J38" s="17">
        <v>0</v>
      </c>
      <c r="K38" s="196"/>
      <c r="L38" s="124"/>
    </row>
    <row r="39" spans="1:12" s="18" customFormat="1" ht="15">
      <c r="A39" s="75">
        <v>340</v>
      </c>
      <c r="B39" s="37"/>
      <c r="C39" s="80">
        <f t="shared" si="0"/>
        <v>4535.099999999999</v>
      </c>
      <c r="D39" s="17">
        <f t="shared" si="3"/>
        <v>3592.3</v>
      </c>
      <c r="E39" s="48">
        <v>293.3</v>
      </c>
      <c r="F39" s="138">
        <v>3299</v>
      </c>
      <c r="G39" s="48">
        <v>904.4</v>
      </c>
      <c r="H39" s="48">
        <v>561.3</v>
      </c>
      <c r="I39" s="144">
        <v>38.4</v>
      </c>
      <c r="J39" s="4">
        <v>13.8</v>
      </c>
      <c r="K39" s="193"/>
      <c r="L39" s="125"/>
    </row>
    <row r="40" spans="1:12" s="18" customFormat="1" ht="15" hidden="1">
      <c r="A40" s="19"/>
      <c r="B40" s="16"/>
      <c r="C40" s="14" t="e">
        <f>D40+G40+#REF!</f>
        <v>#REF!</v>
      </c>
      <c r="D40" s="48">
        <f t="shared" si="3"/>
        <v>0</v>
      </c>
      <c r="E40" s="48"/>
      <c r="F40" s="48"/>
      <c r="G40" s="48"/>
      <c r="H40" s="48"/>
      <c r="J40" s="17"/>
      <c r="K40" s="124"/>
      <c r="L40" s="124"/>
    </row>
    <row r="41" spans="1:12" s="18" customFormat="1" ht="15" hidden="1">
      <c r="A41" s="21" t="s">
        <v>38</v>
      </c>
      <c r="B41" s="22"/>
      <c r="C41" s="23" t="e">
        <f>D41+G41+#REF!</f>
        <v>#REF!</v>
      </c>
      <c r="D41" s="71">
        <f t="shared" si="3"/>
        <v>0</v>
      </c>
      <c r="E41" s="72"/>
      <c r="F41" s="72"/>
      <c r="G41" s="72"/>
      <c r="H41" s="72"/>
      <c r="J41" s="17"/>
      <c r="K41" s="124"/>
      <c r="L41" s="124"/>
    </row>
    <row r="42" spans="1:12" s="18" customFormat="1" ht="15" hidden="1">
      <c r="A42" s="21" t="s">
        <v>39</v>
      </c>
      <c r="B42" s="22"/>
      <c r="C42" s="23" t="e">
        <f>D42+G42+#REF!</f>
        <v>#REF!</v>
      </c>
      <c r="D42" s="73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40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41</v>
      </c>
      <c r="B44" s="22"/>
      <c r="C44" s="23" t="e">
        <f>D44+G44+#REF!</f>
        <v>#REF!</v>
      </c>
      <c r="D44" s="73">
        <f t="shared" si="3"/>
        <v>0</v>
      </c>
      <c r="E44" s="72">
        <v>0</v>
      </c>
      <c r="F44" s="72"/>
      <c r="G44" s="72"/>
      <c r="H44" s="72"/>
      <c r="J44" s="17"/>
      <c r="K44" s="124"/>
      <c r="L44" s="124"/>
    </row>
    <row r="45" spans="1:12" s="18" customFormat="1" ht="15" hidden="1">
      <c r="A45" s="21" t="s">
        <v>42</v>
      </c>
      <c r="B45" s="22"/>
      <c r="C45" s="23" t="e">
        <f>D45+G45+#REF!</f>
        <v>#REF!</v>
      </c>
      <c r="D45" s="73">
        <f t="shared" si="3"/>
        <v>0</v>
      </c>
      <c r="E45" s="72"/>
      <c r="F45" s="72"/>
      <c r="G45" s="72"/>
      <c r="H45" s="72"/>
      <c r="J45" s="17"/>
      <c r="K45" s="124"/>
      <c r="L45" s="124"/>
    </row>
    <row r="46" spans="1:12" ht="15" hidden="1">
      <c r="A46" s="17" t="s">
        <v>13</v>
      </c>
      <c r="B46" s="16"/>
      <c r="C46" s="14" t="e">
        <f>D46+G46+#REF!</f>
        <v>#REF!</v>
      </c>
      <c r="D46" s="48">
        <f t="shared" si="3"/>
        <v>0</v>
      </c>
      <c r="E46" s="48"/>
      <c r="F46" s="48"/>
      <c r="G46" s="48"/>
      <c r="H46" s="48"/>
      <c r="J46" s="4"/>
      <c r="K46" s="125"/>
      <c r="L46" s="125"/>
    </row>
    <row r="47" spans="1:12" ht="15" hidden="1">
      <c r="A47" s="17" t="s">
        <v>14</v>
      </c>
      <c r="B47" s="16"/>
      <c r="C47" s="14" t="e">
        <f>D47+G47+#REF!</f>
        <v>#REF!</v>
      </c>
      <c r="D47" s="48">
        <f t="shared" si="3"/>
        <v>0</v>
      </c>
      <c r="E47" s="48">
        <v>0</v>
      </c>
      <c r="F47" s="48"/>
      <c r="G47" s="48"/>
      <c r="H47" s="48"/>
      <c r="J47" s="4"/>
      <c r="K47" s="125"/>
      <c r="L47" s="125"/>
    </row>
    <row r="48" spans="1:12" ht="15" hidden="1">
      <c r="A48" s="17" t="s">
        <v>25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ht="15" hidden="1">
      <c r="A49" s="17" t="s">
        <v>24</v>
      </c>
      <c r="B49" s="16"/>
      <c r="C49" s="14" t="e">
        <f>D49+G49+#REF!</f>
        <v>#REF!</v>
      </c>
      <c r="D49" s="48">
        <f t="shared" si="3"/>
        <v>0</v>
      </c>
      <c r="E49" s="48"/>
      <c r="F49" s="48"/>
      <c r="G49" s="48"/>
      <c r="H49" s="48"/>
      <c r="J49" s="4"/>
      <c r="K49" s="125"/>
      <c r="L49" s="125"/>
    </row>
    <row r="50" spans="1:12" ht="15" hidden="1">
      <c r="A50" s="17" t="s">
        <v>26</v>
      </c>
      <c r="B50" s="16"/>
      <c r="C50" s="14" t="e">
        <f>D50+G50+#REF!</f>
        <v>#REF!</v>
      </c>
      <c r="D50" s="48">
        <f t="shared" si="3"/>
        <v>0</v>
      </c>
      <c r="E50" s="48">
        <v>0</v>
      </c>
      <c r="F50" s="48"/>
      <c r="G50" s="48"/>
      <c r="H50" s="48"/>
      <c r="J50" s="4"/>
      <c r="K50" s="125"/>
      <c r="L50" s="125"/>
    </row>
    <row r="51" spans="1:12" s="15" customFormat="1" ht="15">
      <c r="A51" s="24" t="s">
        <v>52</v>
      </c>
      <c r="B51" s="28">
        <v>241</v>
      </c>
      <c r="C51" s="34">
        <f>D51+G51+I51</f>
        <v>56706.6</v>
      </c>
      <c r="D51" s="74">
        <f aca="true" t="shared" si="4" ref="D51:J51">SUM(D27:D39)</f>
        <v>32174.1</v>
      </c>
      <c r="E51" s="74">
        <f t="shared" si="4"/>
        <v>6735.799999999999</v>
      </c>
      <c r="F51" s="74">
        <f t="shared" si="4"/>
        <v>25432.899999999998</v>
      </c>
      <c r="G51" s="74">
        <f t="shared" si="4"/>
        <v>20190.900000000005</v>
      </c>
      <c r="H51" s="74">
        <f t="shared" si="4"/>
        <v>8564</v>
      </c>
      <c r="I51" s="28">
        <f t="shared" si="4"/>
        <v>4341.599999999999</v>
      </c>
      <c r="J51" s="28">
        <f t="shared" si="4"/>
        <v>3337.5</v>
      </c>
      <c r="K51" s="135"/>
      <c r="L51" s="135"/>
    </row>
    <row r="52" spans="1:10" s="38" customFormat="1" ht="23.25" customHeight="1">
      <c r="A52" s="39" t="s">
        <v>53</v>
      </c>
      <c r="B52" s="40"/>
      <c r="C52" s="49">
        <f>D52+G52+I52</f>
        <v>102794.1</v>
      </c>
      <c r="D52" s="41">
        <f aca="true" t="shared" si="5" ref="D52:J52">D26+D51</f>
        <v>48719.8</v>
      </c>
      <c r="E52" s="41">
        <f t="shared" si="5"/>
        <v>12091.8</v>
      </c>
      <c r="F52" s="41">
        <f t="shared" si="5"/>
        <v>36622.6</v>
      </c>
      <c r="G52" s="41">
        <f t="shared" si="5"/>
        <v>24066.900000000005</v>
      </c>
      <c r="H52" s="41">
        <f t="shared" si="5"/>
        <v>9658.6</v>
      </c>
      <c r="I52" s="57">
        <f t="shared" si="5"/>
        <v>30007.4</v>
      </c>
      <c r="J52" s="57">
        <f t="shared" si="5"/>
        <v>25270.000000000004</v>
      </c>
    </row>
    <row r="53" spans="1:9" s="12" customFormat="1" ht="41.25" customHeight="1">
      <c r="A53" s="10"/>
      <c r="B53" s="11"/>
      <c r="C53" s="81" t="b">
        <f>C52=C26+C51</f>
        <v>1</v>
      </c>
      <c r="D53" s="88"/>
      <c r="I53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9" sqref="P29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93</v>
      </c>
      <c r="B3" s="117"/>
      <c r="C3" s="117"/>
      <c r="D3" s="117"/>
      <c r="E3" s="117"/>
      <c r="F3" s="117"/>
      <c r="G3" s="117"/>
    </row>
    <row r="4" spans="1:7" ht="15.75">
      <c r="A4" s="155"/>
      <c r="B4" s="155"/>
      <c r="C4" s="155"/>
      <c r="F4" s="156" t="s">
        <v>19</v>
      </c>
      <c r="G4" s="156"/>
    </row>
    <row r="5" spans="1:18" ht="18" customHeight="1">
      <c r="A5" s="191" t="s">
        <v>1</v>
      </c>
      <c r="B5" s="189"/>
      <c r="C5" s="187" t="s">
        <v>62</v>
      </c>
      <c r="D5" s="160" t="s">
        <v>63</v>
      </c>
      <c r="E5" s="172"/>
      <c r="F5" s="172"/>
      <c r="G5" s="172"/>
      <c r="H5" s="172"/>
      <c r="I5" s="161"/>
      <c r="J5" s="185" t="s">
        <v>70</v>
      </c>
      <c r="K5" s="184" t="s">
        <v>63</v>
      </c>
      <c r="L5" s="184"/>
      <c r="M5" s="184"/>
      <c r="N5" s="184"/>
      <c r="O5" s="184"/>
      <c r="P5" s="184"/>
      <c r="Q5" s="184"/>
      <c r="R5" s="129"/>
    </row>
    <row r="6" spans="1:17" ht="15">
      <c r="A6" s="192"/>
      <c r="B6" s="190"/>
      <c r="C6" s="188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6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3.5</v>
      </c>
      <c r="K9" s="26">
        <v>3.5</v>
      </c>
      <c r="L9" s="26"/>
      <c r="M9" s="26"/>
      <c r="N9" s="26"/>
      <c r="O9" s="26">
        <v>0</v>
      </c>
      <c r="P9" s="94"/>
      <c r="Q9" s="126"/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/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23.4</v>
      </c>
      <c r="K17" s="26">
        <v>0</v>
      </c>
      <c r="L17" s="26"/>
      <c r="M17" s="26">
        <v>0</v>
      </c>
      <c r="N17" s="26">
        <v>0</v>
      </c>
      <c r="O17" s="26">
        <v>23.4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506.29999999999995</v>
      </c>
      <c r="K20" s="26">
        <v>11.9</v>
      </c>
      <c r="L20" s="89">
        <v>0</v>
      </c>
      <c r="M20" s="26">
        <v>0</v>
      </c>
      <c r="N20" s="26">
        <v>0</v>
      </c>
      <c r="O20" s="26">
        <v>494.4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393.1</v>
      </c>
      <c r="K26" s="26">
        <v>393.1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19.3</v>
      </c>
      <c r="K31" s="26">
        <v>0</v>
      </c>
      <c r="L31" s="26">
        <v>0</v>
      </c>
      <c r="M31" s="26">
        <v>0</v>
      </c>
      <c r="N31" s="26">
        <v>0</v>
      </c>
      <c r="O31" s="26">
        <v>9.3</v>
      </c>
      <c r="P31" s="94">
        <v>10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978.4</v>
      </c>
      <c r="K32" s="28">
        <f>SUM(K7:K31)</f>
        <v>409.5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558.8</v>
      </c>
      <c r="P32" s="28">
        <f t="shared" si="1"/>
        <v>10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189.9</v>
      </c>
      <c r="K35" s="26"/>
      <c r="L35" s="37"/>
      <c r="M35" s="37"/>
      <c r="N35" s="37"/>
      <c r="O35" s="37">
        <v>0</v>
      </c>
      <c r="P35" s="26">
        <v>189.9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193.5</v>
      </c>
      <c r="K38" s="26"/>
      <c r="L38" s="37"/>
      <c r="M38" s="37"/>
      <c r="N38" s="37"/>
      <c r="O38" s="37">
        <v>107.5</v>
      </c>
      <c r="P38" s="26">
        <v>86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44.4</v>
      </c>
      <c r="K39" s="26"/>
      <c r="L39" s="37"/>
      <c r="M39" s="37"/>
      <c r="N39" s="37"/>
      <c r="O39" s="37">
        <v>0</v>
      </c>
      <c r="P39" s="26">
        <v>44.4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4728.599999999999</v>
      </c>
      <c r="K40" s="26"/>
      <c r="L40" s="37"/>
      <c r="M40" s="37"/>
      <c r="N40" s="37"/>
      <c r="O40" s="37">
        <v>533.4</v>
      </c>
      <c r="P40" s="26">
        <v>4195.2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198.2</v>
      </c>
      <c r="K41" s="26"/>
      <c r="L41" s="37"/>
      <c r="M41" s="37"/>
      <c r="N41" s="37"/>
      <c r="O41" s="37"/>
      <c r="P41" s="26">
        <v>198.2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3109.9</v>
      </c>
      <c r="K42" s="26"/>
      <c r="L42" s="83"/>
      <c r="M42" s="83"/>
      <c r="N42" s="83"/>
      <c r="O42" s="83">
        <v>21.4</v>
      </c>
      <c r="P42" s="26">
        <v>3088.5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4118.3</v>
      </c>
      <c r="K45" s="26"/>
      <c r="L45" s="83"/>
      <c r="M45" s="83"/>
      <c r="N45" s="83"/>
      <c r="O45" s="83">
        <v>167.6</v>
      </c>
      <c r="P45" s="26">
        <v>3950.7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583.3</v>
      </c>
      <c r="K47" s="26"/>
      <c r="L47" s="83"/>
      <c r="M47" s="83"/>
      <c r="N47" s="83"/>
      <c r="O47" s="83">
        <v>59.9</v>
      </c>
      <c r="P47" s="26">
        <v>523.4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1278.1</v>
      </c>
      <c r="K48" s="26"/>
      <c r="L48" s="83"/>
      <c r="M48" s="83"/>
      <c r="N48" s="83"/>
      <c r="O48" s="83">
        <v>0</v>
      </c>
      <c r="P48" s="26">
        <v>1278.1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3299</v>
      </c>
      <c r="K49" s="26"/>
      <c r="L49" s="83"/>
      <c r="M49" s="83"/>
      <c r="N49" s="83"/>
      <c r="O49" s="83">
        <v>81.1</v>
      </c>
      <c r="P49" s="26">
        <v>3217.9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17743.2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970.9</v>
      </c>
      <c r="P61" s="108">
        <f t="shared" si="3"/>
        <v>16772.3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18721.6</v>
      </c>
      <c r="K62" s="57">
        <f aca="true" t="shared" si="4" ref="K62:Q62">K32+K61</f>
        <v>409.5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1529.6999999999998</v>
      </c>
      <c r="P62" s="57">
        <f t="shared" si="4"/>
        <v>16782.3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2019-04-04T01:20:21Z</cp:lastPrinted>
  <dcterms:created xsi:type="dcterms:W3CDTF">2009-01-19T08:26:48Z</dcterms:created>
  <dcterms:modified xsi:type="dcterms:W3CDTF">2019-04-04T01:38:54Z</dcterms:modified>
  <cp:category/>
  <cp:version/>
  <cp:contentType/>
  <cp:contentStatus/>
</cp:coreProperties>
</file>