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'кредиторка'!$A$1:$J$54</definedName>
  </definedNames>
  <calcPr fullCalcOnLoad="1"/>
</workbook>
</file>

<file path=xl/sharedStrings.xml><?xml version="1.0" encoding="utf-8"?>
<sst xmlns="http://schemas.openxmlformats.org/spreadsheetml/2006/main" count="173" uniqueCount="105">
  <si>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</si>
  <si>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</si>
  <si>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</si>
  <si>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</si>
  <si>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</si>
  <si>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</si>
  <si>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</si>
  <si>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</si>
  <si>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</si>
  <si>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</si>
  <si>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</si>
  <si>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</si>
  <si>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</si>
  <si>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</si>
  <si>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</si>
  <si>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</si>
  <si>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</si>
  <si>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</si>
  <si>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</si>
  <si>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</si>
  <si>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</si>
  <si>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</si>
  <si>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</si>
  <si>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</si>
  <si>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</si>
  <si>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</si>
  <si>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</si>
  <si>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</si>
  <si>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</si>
  <si>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</si>
  <si>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</si>
  <si>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</si>
  <si>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</si>
  <si>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</si>
  <si>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</si>
  <si>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</si>
  <si>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</si>
  <si>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</si>
  <si>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</si>
  <si>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</si>
  <si>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</si>
  <si>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</si>
  <si>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</si>
  <si>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</si>
  <si>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</si>
  <si>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</si>
  <si>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</si>
  <si>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</si>
  <si>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</si>
  <si>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</si>
  <si>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</si>
  <si>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</si>
  <si>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</si>
  <si>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</si>
  <si>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</si>
  <si>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</si>
  <si>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</si>
  <si>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</si>
  <si>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</si>
  <si>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</si>
  <si>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</si>
  <si>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</si>
  <si>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</si>
  <si>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</si>
  <si>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</si>
  <si>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</si>
  <si>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</si>
  <si>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</si>
  <si>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</si>
  <si>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</si>
  <si>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</si>
  <si>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</si>
  <si>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</si>
  <si>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</si>
  <si>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</si>
  <si>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</si>
  <si>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</si>
  <si>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</si>
  <si>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</si>
  <si>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</si>
  <si>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</si>
  <si>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</si>
  <si>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</si>
  <si>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</si>
  <si>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</si>
  <si>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</si>
  <si>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</si>
  <si>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</si>
  <si>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</si>
  <si>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</si>
  <si>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</si>
  <si>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>Кредиторская задолженность МО Орджоникидзевский район (консолид.) на 1 июля 2019 г</t>
  </si>
  <si>
    <t>Расшифровка делегированных полномочий на 01 июля  2019  (тыс.руб.)</t>
  </si>
  <si>
    <t xml:space="preserve">з/пл приемным родителям - 899; </t>
  </si>
  <si>
    <t>пособие по опеке - 1714,3; компенсация части  родительской платы-0,0; Жилье молодым специалистам-0,0тысяч рублей</t>
  </si>
  <si>
    <t xml:space="preserve"> плата образование-4259,2 ; детские сады-1027,1 тыс.рублей.</t>
  </si>
  <si>
    <t xml:space="preserve"> образование-5971,8 тыс.рублей. детские сад- 1285,5 тыс.рублей</t>
  </si>
  <si>
    <t xml:space="preserve"> плата образование- 7337,9;  детские сады-626,7тыс.рублей.б/лист-0,0 тыс.рублей</t>
  </si>
  <si>
    <t>медосмотры-45,2; командировочный -180,0</t>
  </si>
  <si>
    <t>медосмотры-0,0; командировочный -0,0</t>
  </si>
  <si>
    <t>услуги связи-99,8 тыс.рублей</t>
  </si>
  <si>
    <t>услуги связи-15,9 тыс.рублей</t>
  </si>
  <si>
    <t xml:space="preserve"> Школьное питание-310,2 тыс.рублей.</t>
  </si>
  <si>
    <t xml:space="preserve">школьное питание-0,0тысяч рублей; </t>
  </si>
  <si>
    <t>Свод просроченной кредиторской задолженности по собственным полномочиям  район на 1 июля  2019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</si>
</sst>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8" sqref="I38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9" t="s">
        <v>92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9" ht="15.75">
      <c r="A3" s="155"/>
      <c r="B3" s="155"/>
      <c r="C3" s="155"/>
      <c r="F3" s="156"/>
      <c r="G3" s="156"/>
      <c r="H3" s="52"/>
      <c r="I3" s="52"/>
    </row>
    <row r="4" spans="1:13" ht="15" customHeight="1">
      <c r="A4" s="1" t="s">
        <v>1</v>
      </c>
      <c r="B4" s="43"/>
      <c r="C4" s="157" t="s">
        <v>45</v>
      </c>
      <c r="D4" s="160" t="s">
        <v>22</v>
      </c>
      <c r="E4" s="172"/>
      <c r="F4" s="172"/>
      <c r="G4" s="172"/>
      <c r="H4" s="172"/>
      <c r="I4" s="172"/>
      <c r="J4" s="172"/>
      <c r="K4" s="161"/>
      <c r="L4" s="160" t="s">
        <v>44</v>
      </c>
      <c r="M4" s="161"/>
    </row>
    <row r="5" spans="1:13" ht="15">
      <c r="A5" s="2"/>
      <c r="B5" s="44" t="s">
        <v>20</v>
      </c>
      <c r="C5" s="158"/>
      <c r="D5" s="162" t="s">
        <v>46</v>
      </c>
      <c r="E5" s="163"/>
      <c r="F5" s="164"/>
      <c r="G5" s="173" t="s">
        <v>18</v>
      </c>
      <c r="H5" s="151" t="s">
        <v>0</v>
      </c>
      <c r="I5" s="152"/>
      <c r="J5" s="153" t="s">
        <v>57</v>
      </c>
      <c r="K5" s="154"/>
      <c r="L5" s="168" t="s">
        <v>18</v>
      </c>
      <c r="M5" s="170" t="s">
        <v>55</v>
      </c>
    </row>
    <row r="6" spans="1:13" ht="15">
      <c r="A6" s="2"/>
      <c r="B6" s="45"/>
      <c r="C6" s="158"/>
      <c r="D6" s="165"/>
      <c r="E6" s="166"/>
      <c r="F6" s="167"/>
      <c r="G6" s="174"/>
      <c r="H6" s="58" t="s">
        <v>58</v>
      </c>
      <c r="I6" s="59" t="s">
        <v>55</v>
      </c>
      <c r="J6" s="58" t="s">
        <v>58</v>
      </c>
      <c r="K6" s="59" t="s">
        <v>55</v>
      </c>
      <c r="L6" s="169"/>
      <c r="M6" s="171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306.1</v>
      </c>
      <c r="D8" s="26">
        <f aca="true" t="shared" si="0" ref="D8:D20">E8+F8</f>
        <v>3732.4</v>
      </c>
      <c r="E8" s="26">
        <v>3732.4</v>
      </c>
      <c r="F8" s="26"/>
      <c r="G8" s="83">
        <f>H8+J8</f>
        <v>264.3</v>
      </c>
      <c r="H8" s="48">
        <v>264.3</v>
      </c>
      <c r="I8" s="83" t="s">
        <v>59</v>
      </c>
      <c r="J8" s="83">
        <v>0</v>
      </c>
      <c r="K8" s="83"/>
      <c r="L8" s="83">
        <v>41.8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105.1</v>
      </c>
      <c r="D9" s="26">
        <f t="shared" si="0"/>
        <v>1374.4</v>
      </c>
      <c r="E9" s="26">
        <v>1374.4</v>
      </c>
      <c r="F9" s="26"/>
      <c r="G9" s="83">
        <f>H9+J9</f>
        <v>89.5</v>
      </c>
      <c r="H9" s="48">
        <v>89.5</v>
      </c>
      <c r="I9" s="83" t="s">
        <v>60</v>
      </c>
      <c r="J9" s="83">
        <v>0</v>
      </c>
      <c r="K9" s="83"/>
      <c r="L9" s="83">
        <v>15.6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899</v>
      </c>
      <c r="D15" s="60">
        <f t="shared" si="0"/>
        <v>1060.9</v>
      </c>
      <c r="E15" s="64">
        <v>643.9</v>
      </c>
      <c r="F15" s="60">
        <v>417</v>
      </c>
      <c r="G15" s="66">
        <f>H15+J15</f>
        <v>899</v>
      </c>
      <c r="H15" s="66">
        <v>899</v>
      </c>
      <c r="I15" s="90" t="s">
        <v>93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90">
      <c r="A17" s="27" t="s">
        <v>9</v>
      </c>
      <c r="B17" s="61">
        <v>262</v>
      </c>
      <c r="C17" s="62">
        <f t="shared" si="1"/>
        <v>1714.3</v>
      </c>
      <c r="D17" s="60">
        <f t="shared" si="0"/>
        <v>0</v>
      </c>
      <c r="E17" s="60">
        <v>0</v>
      </c>
      <c r="F17" s="60"/>
      <c r="G17" s="66">
        <f>H17+J17</f>
        <v>1714.3</v>
      </c>
      <c r="H17" s="66">
        <v>1714.3</v>
      </c>
      <c r="I17" s="66" t="s">
        <v>94</v>
      </c>
      <c r="J17" s="66">
        <v>0</v>
      </c>
      <c r="K17" s="66" t="s">
        <v>82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80</v>
      </c>
      <c r="J19" s="66">
        <v>1094.6</v>
      </c>
      <c r="K19" s="121" t="s">
        <v>81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83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4119.099999999999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4061.7</v>
      </c>
      <c r="H21" s="28">
        <f t="shared" si="2"/>
        <v>2967.1</v>
      </c>
      <c r="I21" s="28"/>
      <c r="J21" s="28">
        <f t="shared" si="2"/>
        <v>1094.6</v>
      </c>
      <c r="K21" s="28"/>
      <c r="L21" s="28">
        <f>SUM(L8:L20)</f>
        <v>57.4</v>
      </c>
      <c r="M21" s="28"/>
    </row>
    <row r="22" spans="1:13" ht="51.75" customHeight="1">
      <c r="A22" s="19">
        <v>211</v>
      </c>
      <c r="B22" s="35"/>
      <c r="C22" s="123">
        <f t="shared" si="1"/>
        <v>4259.2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4259.2</v>
      </c>
      <c r="H22" s="143">
        <v>4259.2</v>
      </c>
      <c r="I22" s="121" t="s">
        <v>95</v>
      </c>
      <c r="J22" s="83">
        <v>0</v>
      </c>
      <c r="K22" s="120" t="s">
        <v>87</v>
      </c>
      <c r="L22" s="82"/>
      <c r="M22" s="37"/>
    </row>
    <row r="23" spans="1:13" ht="59.25" customHeight="1">
      <c r="A23" s="19">
        <v>213</v>
      </c>
      <c r="B23" s="37"/>
      <c r="C23" s="123">
        <f t="shared" si="1"/>
        <v>15221.900000000001</v>
      </c>
      <c r="D23" s="26">
        <f t="shared" si="3"/>
        <v>1935.5</v>
      </c>
      <c r="E23" s="37">
        <v>1935.5</v>
      </c>
      <c r="F23" s="37">
        <v>0</v>
      </c>
      <c r="G23" s="122">
        <f>H23+J23</f>
        <v>15221.900000000001</v>
      </c>
      <c r="H23" s="143">
        <v>7964.6</v>
      </c>
      <c r="I23" s="121" t="s">
        <v>97</v>
      </c>
      <c r="J23" s="122">
        <v>7257.3</v>
      </c>
      <c r="K23" s="120" t="s">
        <v>96</v>
      </c>
      <c r="L23" s="82"/>
      <c r="M23" s="37"/>
    </row>
    <row r="24" spans="1:13" ht="55.5" customHeight="1">
      <c r="A24" s="19">
        <v>212</v>
      </c>
      <c r="B24" s="37"/>
      <c r="C24" s="123">
        <f t="shared" si="1"/>
        <v>225.2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225.2</v>
      </c>
      <c r="H24" s="122">
        <v>0</v>
      </c>
      <c r="I24" s="121" t="s">
        <v>99</v>
      </c>
      <c r="J24" s="122">
        <v>225.2</v>
      </c>
      <c r="K24" s="121" t="s">
        <v>98</v>
      </c>
      <c r="L24" s="82"/>
      <c r="M24" s="37"/>
    </row>
    <row r="25" spans="1:13" ht="30">
      <c r="A25" s="19">
        <v>221</v>
      </c>
      <c r="B25" s="37"/>
      <c r="C25" s="134">
        <f>G25+L25</f>
        <v>115.7</v>
      </c>
      <c r="D25" s="26">
        <f t="shared" si="3"/>
        <v>33</v>
      </c>
      <c r="E25" s="37">
        <v>33</v>
      </c>
      <c r="F25" s="37">
        <v>0</v>
      </c>
      <c r="G25" s="122">
        <f>H25+J25</f>
        <v>115.7</v>
      </c>
      <c r="H25" s="122">
        <v>15.9</v>
      </c>
      <c r="I25" s="121" t="s">
        <v>101</v>
      </c>
      <c r="J25" s="122">
        <v>99.8</v>
      </c>
      <c r="K25" s="120" t="s">
        <v>100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85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84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8.3</v>
      </c>
      <c r="D31" s="67"/>
      <c r="E31" s="67"/>
      <c r="F31" s="65"/>
      <c r="G31" s="66">
        <f>H31+J31</f>
        <v>8.3</v>
      </c>
      <c r="H31" s="66">
        <v>8.3</v>
      </c>
      <c r="I31" s="66" t="s">
        <v>90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1" t="s">
        <v>85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310.2</v>
      </c>
      <c r="D33" s="67">
        <f t="shared" si="3"/>
        <v>2802</v>
      </c>
      <c r="E33" s="67">
        <v>1804.3</v>
      </c>
      <c r="F33" s="67">
        <v>997.7</v>
      </c>
      <c r="G33" s="119">
        <f>H33+J33</f>
        <v>310.2</v>
      </c>
      <c r="H33" s="66">
        <v>0</v>
      </c>
      <c r="I33" s="66" t="s">
        <v>103</v>
      </c>
      <c r="J33" s="66">
        <v>310.2</v>
      </c>
      <c r="K33" s="66" t="s">
        <v>102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20140.500000000004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20140.500000000004</v>
      </c>
      <c r="H34" s="28">
        <f>SUM(H22:H33)</f>
        <v>12247.999999999998</v>
      </c>
      <c r="I34" s="28"/>
      <c r="J34" s="28">
        <f>J22+J23+J29+J30+J32+J33+J25+J24</f>
        <v>7892.5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24259.600000000006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24202.200000000004</v>
      </c>
      <c r="H35" s="57">
        <f>H21+H34</f>
        <v>15215.099999999999</v>
      </c>
      <c r="I35" s="57"/>
      <c r="J35" s="57">
        <f>J21+J34</f>
        <v>8987.1</v>
      </c>
      <c r="K35" s="57"/>
      <c r="L35" s="57">
        <f>L21+L34</f>
        <v>57.4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L28" sqref="L28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9" t="s">
        <v>91</v>
      </c>
      <c r="B2" s="159"/>
      <c r="C2" s="159"/>
      <c r="D2" s="159"/>
      <c r="E2" s="159"/>
      <c r="F2" s="159"/>
      <c r="G2" s="159"/>
    </row>
    <row r="3" spans="1:7" ht="15.75">
      <c r="A3" s="155"/>
      <c r="B3" s="155"/>
      <c r="C3" s="155"/>
      <c r="F3" s="156" t="s">
        <v>19</v>
      </c>
      <c r="G3" s="156"/>
    </row>
    <row r="4" spans="1:10" ht="29.25" customHeight="1">
      <c r="A4" s="1" t="s">
        <v>1</v>
      </c>
      <c r="B4" s="43"/>
      <c r="C4" s="157" t="s">
        <v>45</v>
      </c>
      <c r="D4" s="160" t="s">
        <v>22</v>
      </c>
      <c r="E4" s="172"/>
      <c r="F4" s="172"/>
      <c r="G4" s="172"/>
      <c r="H4" s="161"/>
      <c r="I4" s="176" t="s">
        <v>44</v>
      </c>
      <c r="J4" s="176"/>
    </row>
    <row r="5" spans="1:10" ht="15" customHeight="1">
      <c r="A5" s="2"/>
      <c r="B5" s="44" t="s">
        <v>20</v>
      </c>
      <c r="C5" s="158"/>
      <c r="D5" s="162" t="s">
        <v>46</v>
      </c>
      <c r="E5" s="163"/>
      <c r="F5" s="164"/>
      <c r="G5" s="180" t="s">
        <v>47</v>
      </c>
      <c r="H5" s="181"/>
      <c r="I5" s="168" t="s">
        <v>18</v>
      </c>
      <c r="J5" s="177" t="s">
        <v>54</v>
      </c>
    </row>
    <row r="6" spans="1:10" ht="15" customHeight="1">
      <c r="A6" s="2"/>
      <c r="B6" s="45"/>
      <c r="C6" s="158"/>
      <c r="D6" s="165"/>
      <c r="E6" s="166"/>
      <c r="F6" s="167"/>
      <c r="G6" s="182"/>
      <c r="H6" s="183"/>
      <c r="I6" s="169"/>
      <c r="J6" s="178"/>
    </row>
    <row r="7" spans="1:10" ht="18.75" customHeight="1">
      <c r="A7" s="3"/>
      <c r="B7" s="46"/>
      <c r="C7" s="158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5"/>
      <c r="J7" s="179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0" ht="15">
      <c r="A10" s="17" t="s">
        <v>49</v>
      </c>
      <c r="B10" s="26">
        <v>211</v>
      </c>
      <c r="C10" s="80">
        <f aca="true" t="shared" si="0" ref="C10:C40">D10+G10+I10</f>
        <v>12107.599999999999</v>
      </c>
      <c r="D10" s="17">
        <f>E10+F10</f>
        <v>3981.9</v>
      </c>
      <c r="E10" s="17">
        <v>3981.9</v>
      </c>
      <c r="F10" s="78">
        <v>0</v>
      </c>
      <c r="G10" s="17">
        <v>264.3</v>
      </c>
      <c r="H10" s="17"/>
      <c r="I10" s="144">
        <v>7861.4</v>
      </c>
      <c r="J10" s="4">
        <v>5439.2</v>
      </c>
    </row>
    <row r="11" spans="1:10" ht="15">
      <c r="A11" s="17" t="s">
        <v>50</v>
      </c>
      <c r="B11" s="26">
        <v>213</v>
      </c>
      <c r="C11" s="80">
        <f t="shared" si="0"/>
        <v>23770.7</v>
      </c>
      <c r="D11" s="17">
        <f aca="true" t="shared" si="1" ref="D11:D21">E11+F11</f>
        <v>13491.6</v>
      </c>
      <c r="E11" s="17">
        <v>1445</v>
      </c>
      <c r="F11" s="78">
        <v>12046.6</v>
      </c>
      <c r="G11" s="17">
        <v>89.5</v>
      </c>
      <c r="H11" s="17"/>
      <c r="I11" s="144">
        <v>10189.6</v>
      </c>
      <c r="J11" s="4">
        <v>9263.3</v>
      </c>
    </row>
    <row r="12" spans="1:10" ht="15">
      <c r="A12" s="17" t="s">
        <v>12</v>
      </c>
      <c r="B12" s="16">
        <v>212</v>
      </c>
      <c r="C12" s="80">
        <f t="shared" si="0"/>
        <v>64.60000000000001</v>
      </c>
      <c r="D12" s="17">
        <f t="shared" si="1"/>
        <v>64.60000000000001</v>
      </c>
      <c r="E12" s="17">
        <v>60.7</v>
      </c>
      <c r="F12" s="78">
        <v>3.9</v>
      </c>
      <c r="G12" s="17"/>
      <c r="H12" s="17"/>
      <c r="I12" s="144">
        <v>0</v>
      </c>
      <c r="J12" s="4">
        <v>0</v>
      </c>
    </row>
    <row r="13" spans="1:10" ht="15">
      <c r="A13" s="17" t="s">
        <v>2</v>
      </c>
      <c r="B13" s="16">
        <v>221</v>
      </c>
      <c r="C13" s="80">
        <f t="shared" si="0"/>
        <v>14</v>
      </c>
      <c r="D13" s="17">
        <f t="shared" si="1"/>
        <v>1.6</v>
      </c>
      <c r="E13" s="79">
        <v>0</v>
      </c>
      <c r="F13" s="78">
        <v>1.6</v>
      </c>
      <c r="G13" s="17">
        <v>0</v>
      </c>
      <c r="H13" s="17"/>
      <c r="I13" s="144">
        <v>12.4</v>
      </c>
      <c r="J13" s="4">
        <v>12.4</v>
      </c>
    </row>
    <row r="14" spans="1:10" ht="15">
      <c r="A14" s="17" t="s">
        <v>3</v>
      </c>
      <c r="B14" s="16">
        <v>222</v>
      </c>
      <c r="C14" s="80">
        <f t="shared" si="0"/>
        <v>231.89999999999998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228.7</v>
      </c>
      <c r="J14" s="4">
        <v>199.3</v>
      </c>
    </row>
    <row r="15" spans="1:10" ht="15">
      <c r="A15" s="17" t="s">
        <v>4</v>
      </c>
      <c r="B15" s="16">
        <v>223</v>
      </c>
      <c r="C15" s="80">
        <f t="shared" si="0"/>
        <v>1032.3</v>
      </c>
      <c r="D15" s="17">
        <f t="shared" si="1"/>
        <v>93</v>
      </c>
      <c r="E15" s="17">
        <v>93</v>
      </c>
      <c r="F15" s="78">
        <v>0</v>
      </c>
      <c r="G15" s="17"/>
      <c r="H15" s="17"/>
      <c r="I15" s="145">
        <v>939.3</v>
      </c>
      <c r="J15" s="4">
        <v>918.2</v>
      </c>
    </row>
    <row r="16" spans="1:10" ht="15">
      <c r="A16" s="17" t="s">
        <v>86</v>
      </c>
      <c r="B16" s="16">
        <v>224</v>
      </c>
      <c r="C16" s="80">
        <f t="shared" si="0"/>
        <v>9.2</v>
      </c>
      <c r="D16" s="17">
        <f t="shared" si="1"/>
        <v>0</v>
      </c>
      <c r="E16" s="17">
        <v>0</v>
      </c>
      <c r="F16" s="78"/>
      <c r="G16" s="17"/>
      <c r="H16" s="17"/>
      <c r="I16" s="145">
        <v>9.2</v>
      </c>
      <c r="J16" s="4">
        <v>0</v>
      </c>
    </row>
    <row r="17" spans="1:10" ht="15">
      <c r="A17" s="17" t="s">
        <v>5</v>
      </c>
      <c r="B17" s="16">
        <v>225</v>
      </c>
      <c r="C17" s="80">
        <f t="shared" si="0"/>
        <v>2444.5</v>
      </c>
      <c r="D17" s="17">
        <f t="shared" si="1"/>
        <v>8.6</v>
      </c>
      <c r="E17" s="17">
        <v>8.6</v>
      </c>
      <c r="F17" s="78">
        <v>0</v>
      </c>
      <c r="G17" s="17"/>
      <c r="H17" s="17"/>
      <c r="I17" s="146">
        <v>2435.9</v>
      </c>
      <c r="J17" s="4">
        <v>1871.2</v>
      </c>
    </row>
    <row r="18" spans="1:10" ht="15">
      <c r="A18" s="17" t="s">
        <v>8</v>
      </c>
      <c r="B18" s="16">
        <v>226</v>
      </c>
      <c r="C18" s="80">
        <f t="shared" si="0"/>
        <v>5292.9</v>
      </c>
      <c r="D18" s="78">
        <f>E18+F18</f>
        <v>874.9</v>
      </c>
      <c r="E18" s="78">
        <v>648.4</v>
      </c>
      <c r="F18" s="78">
        <v>226.5</v>
      </c>
      <c r="G18" s="17">
        <v>899</v>
      </c>
      <c r="H18" s="17"/>
      <c r="I18" s="144">
        <v>3519</v>
      </c>
      <c r="J18" s="4">
        <v>3006</v>
      </c>
    </row>
    <row r="19" spans="1:10" ht="23.25" customHeight="1">
      <c r="A19" s="27" t="s">
        <v>88</v>
      </c>
      <c r="B19" s="16">
        <v>244</v>
      </c>
      <c r="C19" s="80">
        <f t="shared" si="0"/>
        <v>0.4</v>
      </c>
      <c r="D19" s="78"/>
      <c r="E19" s="78"/>
      <c r="F19" s="78"/>
      <c r="G19" s="17"/>
      <c r="H19" s="17"/>
      <c r="I19" s="144">
        <v>0.4</v>
      </c>
      <c r="J19" s="4">
        <v>0</v>
      </c>
    </row>
    <row r="20" spans="1:10" ht="13.5" customHeight="1">
      <c r="A20" s="27" t="s">
        <v>76</v>
      </c>
      <c r="B20" s="16">
        <v>246</v>
      </c>
      <c r="C20" s="80">
        <f t="shared" si="0"/>
        <v>0</v>
      </c>
      <c r="D20" s="17">
        <f t="shared" si="1"/>
        <v>0</v>
      </c>
      <c r="E20" s="78"/>
      <c r="F20" s="78">
        <v>0</v>
      </c>
      <c r="G20" s="17"/>
      <c r="H20" s="17"/>
      <c r="I20" s="144"/>
      <c r="J20" s="4">
        <v>0</v>
      </c>
    </row>
    <row r="21" spans="1:10" ht="15">
      <c r="A21" s="17" t="s">
        <v>9</v>
      </c>
      <c r="B21" s="16">
        <v>262</v>
      </c>
      <c r="C21" s="80">
        <f t="shared" si="0"/>
        <v>1722.3</v>
      </c>
      <c r="D21" s="17">
        <f t="shared" si="1"/>
        <v>8</v>
      </c>
      <c r="E21" s="17">
        <v>8</v>
      </c>
      <c r="F21" s="78"/>
      <c r="G21" s="48">
        <v>1714.3</v>
      </c>
      <c r="H21" s="17"/>
      <c r="I21" s="145">
        <v>0</v>
      </c>
      <c r="J21" s="4">
        <v>0</v>
      </c>
    </row>
    <row r="22" spans="1:10" ht="15">
      <c r="A22" s="17" t="s">
        <v>21</v>
      </c>
      <c r="B22" s="16">
        <v>264</v>
      </c>
      <c r="C22" s="80">
        <f>D22+G22+I22</f>
        <v>266.4</v>
      </c>
      <c r="D22" s="17">
        <f>E22+F22</f>
        <v>0</v>
      </c>
      <c r="E22" s="118"/>
      <c r="F22" s="78"/>
      <c r="G22" s="17"/>
      <c r="H22" s="17"/>
      <c r="I22" s="144">
        <v>266.4</v>
      </c>
      <c r="J22" s="4">
        <v>128</v>
      </c>
    </row>
    <row r="23" spans="1:10" ht="15">
      <c r="A23" s="17" t="s">
        <v>89</v>
      </c>
      <c r="B23" s="16">
        <v>266</v>
      </c>
      <c r="C23" s="80">
        <f>D23+G23+I23</f>
        <v>0</v>
      </c>
      <c r="D23" s="17">
        <f>E23+F23</f>
        <v>0</v>
      </c>
      <c r="E23" s="118"/>
      <c r="F23" s="78"/>
      <c r="G23" s="17"/>
      <c r="H23" s="17"/>
      <c r="I23" s="144">
        <v>0</v>
      </c>
      <c r="J23" s="4">
        <v>0</v>
      </c>
    </row>
    <row r="24" spans="1:10" ht="15">
      <c r="A24" s="27" t="s">
        <v>43</v>
      </c>
      <c r="B24" s="16">
        <v>290</v>
      </c>
      <c r="C24" s="80">
        <f t="shared" si="0"/>
        <v>335.40000000000003</v>
      </c>
      <c r="D24" s="17">
        <f>E24+F24</f>
        <v>38.3</v>
      </c>
      <c r="E24" s="17">
        <v>9.8</v>
      </c>
      <c r="F24" s="78">
        <v>28.5</v>
      </c>
      <c r="G24" s="17"/>
      <c r="H24" s="17"/>
      <c r="I24" s="144">
        <v>297.1</v>
      </c>
      <c r="J24" s="4">
        <v>276.2</v>
      </c>
    </row>
    <row r="25" spans="1:10" ht="15">
      <c r="A25" s="17" t="s">
        <v>10</v>
      </c>
      <c r="B25" s="16">
        <v>310</v>
      </c>
      <c r="C25" s="80">
        <f t="shared" si="0"/>
        <v>1804.8</v>
      </c>
      <c r="D25" s="17">
        <f>E25+F25</f>
        <v>0</v>
      </c>
      <c r="E25" s="17"/>
      <c r="F25" s="78"/>
      <c r="G25" s="17">
        <v>1094.6</v>
      </c>
      <c r="H25" s="17">
        <v>1094.6</v>
      </c>
      <c r="I25" s="144">
        <v>710.2</v>
      </c>
      <c r="J25" s="4">
        <v>404.7</v>
      </c>
    </row>
    <row r="26" spans="1:10" ht="15">
      <c r="A26" s="17" t="s">
        <v>11</v>
      </c>
      <c r="B26" s="16">
        <v>340</v>
      </c>
      <c r="C26" s="80">
        <f t="shared" si="0"/>
        <v>1505.6</v>
      </c>
      <c r="D26" s="17">
        <f>E26+F26</f>
        <v>151</v>
      </c>
      <c r="E26" s="17">
        <v>96.8</v>
      </c>
      <c r="F26" s="78">
        <v>54.2</v>
      </c>
      <c r="G26" s="17">
        <v>0</v>
      </c>
      <c r="H26" s="17"/>
      <c r="I26" s="144">
        <v>1354.6</v>
      </c>
      <c r="J26" s="4">
        <v>1157.1</v>
      </c>
    </row>
    <row r="27" spans="1:10" s="15" customFormat="1" ht="15">
      <c r="A27" s="24" t="s">
        <v>51</v>
      </c>
      <c r="B27" s="28"/>
      <c r="C27" s="50">
        <f>D27+G27+I27</f>
        <v>50602.600000000006</v>
      </c>
      <c r="D27" s="24">
        <f>SUM(D10:D26)</f>
        <v>18716.699999999997</v>
      </c>
      <c r="E27" s="24">
        <f aca="true" t="shared" si="2" ref="E27:J27">SUM(E10:E26)</f>
        <v>6352.2</v>
      </c>
      <c r="F27" s="24">
        <f t="shared" si="2"/>
        <v>12364.500000000002</v>
      </c>
      <c r="G27" s="24">
        <f>SUM(G10:G26)</f>
        <v>4061.7</v>
      </c>
      <c r="H27" s="24">
        <f t="shared" si="2"/>
        <v>1094.6</v>
      </c>
      <c r="I27" s="51">
        <f>SUM(I10:I26)</f>
        <v>27824.200000000004</v>
      </c>
      <c r="J27" s="28">
        <f t="shared" si="2"/>
        <v>22675.6</v>
      </c>
    </row>
    <row r="28" spans="1:10" s="18" customFormat="1" ht="15">
      <c r="A28" s="19">
        <v>211</v>
      </c>
      <c r="B28" s="35"/>
      <c r="C28" s="80">
        <f t="shared" si="0"/>
        <v>9687.300000000001</v>
      </c>
      <c r="D28" s="17">
        <f aca="true" t="shared" si="3" ref="D28:D51">E28+F28</f>
        <v>3866.9</v>
      </c>
      <c r="E28" s="48">
        <v>3866.9</v>
      </c>
      <c r="F28" s="137">
        <v>0</v>
      </c>
      <c r="G28" s="36">
        <v>4259.2</v>
      </c>
      <c r="H28" s="36">
        <v>0</v>
      </c>
      <c r="I28" s="144">
        <v>1561.2</v>
      </c>
      <c r="J28" s="4">
        <v>818.9</v>
      </c>
    </row>
    <row r="29" spans="1:10" s="18" customFormat="1" ht="15">
      <c r="A29" s="19">
        <v>213</v>
      </c>
      <c r="B29" s="37"/>
      <c r="C29" s="80">
        <f t="shared" si="0"/>
        <v>28357.1</v>
      </c>
      <c r="D29" s="17">
        <f t="shared" si="3"/>
        <v>11204.8</v>
      </c>
      <c r="E29" s="48">
        <v>1209.4</v>
      </c>
      <c r="F29" s="137">
        <v>9995.4</v>
      </c>
      <c r="G29" s="36">
        <v>15221.9</v>
      </c>
      <c r="H29" s="36">
        <v>7257.3</v>
      </c>
      <c r="I29" s="144">
        <v>1930.4</v>
      </c>
      <c r="J29" s="4">
        <v>1671</v>
      </c>
    </row>
    <row r="30" spans="1:10" s="18" customFormat="1" ht="15">
      <c r="A30" s="19">
        <v>212</v>
      </c>
      <c r="B30" s="37"/>
      <c r="C30" s="80">
        <f t="shared" si="0"/>
        <v>466.7</v>
      </c>
      <c r="D30" s="17">
        <f t="shared" si="3"/>
        <v>241.5</v>
      </c>
      <c r="E30" s="48">
        <v>5</v>
      </c>
      <c r="F30" s="138">
        <v>236.5</v>
      </c>
      <c r="G30" s="36">
        <v>225.2</v>
      </c>
      <c r="H30" s="36">
        <v>225.2</v>
      </c>
      <c r="I30" s="144">
        <v>0</v>
      </c>
      <c r="J30" s="4">
        <v>0</v>
      </c>
    </row>
    <row r="31" spans="1:10" s="18" customFormat="1" ht="15">
      <c r="A31" s="19">
        <v>221</v>
      </c>
      <c r="B31" s="37"/>
      <c r="C31" s="80">
        <f t="shared" si="0"/>
        <v>329.4</v>
      </c>
      <c r="D31" s="17">
        <f t="shared" si="3"/>
        <v>171.7</v>
      </c>
      <c r="E31" s="48">
        <v>55.1</v>
      </c>
      <c r="F31" s="137">
        <v>116.6</v>
      </c>
      <c r="G31" s="36">
        <v>115.7</v>
      </c>
      <c r="H31" s="36">
        <v>99.8</v>
      </c>
      <c r="I31" s="144">
        <v>42</v>
      </c>
      <c r="J31" s="4">
        <v>40.5</v>
      </c>
    </row>
    <row r="32" spans="1:10" s="18" customFormat="1" ht="15">
      <c r="A32" s="19">
        <v>222</v>
      </c>
      <c r="B32" s="37"/>
      <c r="C32" s="80">
        <f t="shared" si="0"/>
        <v>52.1</v>
      </c>
      <c r="D32" s="17">
        <f t="shared" si="3"/>
        <v>52.1</v>
      </c>
      <c r="E32" s="48">
        <v>5.5</v>
      </c>
      <c r="F32" s="137">
        <v>46.6</v>
      </c>
      <c r="G32" s="36"/>
      <c r="H32" s="36"/>
      <c r="I32" s="144">
        <v>0</v>
      </c>
      <c r="J32" s="4">
        <v>0</v>
      </c>
    </row>
    <row r="33" spans="1:10" s="18" customFormat="1" ht="15">
      <c r="A33" s="19">
        <v>223</v>
      </c>
      <c r="B33" s="37"/>
      <c r="C33" s="80">
        <f t="shared" si="0"/>
        <v>3965.1</v>
      </c>
      <c r="D33" s="17">
        <f t="shared" si="3"/>
        <v>3728.5</v>
      </c>
      <c r="E33" s="48">
        <v>474.6</v>
      </c>
      <c r="F33" s="137">
        <v>3253.9</v>
      </c>
      <c r="G33" s="36"/>
      <c r="H33" s="36"/>
      <c r="I33" s="145">
        <v>236.6</v>
      </c>
      <c r="J33" s="4">
        <v>199.7</v>
      </c>
    </row>
    <row r="34" spans="1:10" s="18" customFormat="1" ht="15">
      <c r="A34" s="19">
        <v>224</v>
      </c>
      <c r="B34" s="37"/>
      <c r="C34" s="80">
        <f t="shared" si="0"/>
        <v>240</v>
      </c>
      <c r="D34" s="17">
        <f t="shared" si="3"/>
        <v>240</v>
      </c>
      <c r="E34" s="48">
        <v>0</v>
      </c>
      <c r="F34" s="137">
        <v>240</v>
      </c>
      <c r="G34" s="36"/>
      <c r="H34" s="36"/>
      <c r="I34" s="147">
        <v>0</v>
      </c>
      <c r="J34" s="17">
        <v>0</v>
      </c>
    </row>
    <row r="35" spans="1:10" s="18" customFormat="1" ht="15">
      <c r="A35" s="75">
        <v>225</v>
      </c>
      <c r="B35" s="37"/>
      <c r="C35" s="80">
        <f>D35+G35+I35</f>
        <v>4921.8</v>
      </c>
      <c r="D35" s="17">
        <f t="shared" si="3"/>
        <v>3877.5</v>
      </c>
      <c r="E35" s="48">
        <v>398</v>
      </c>
      <c r="F35" s="138">
        <v>3479.5</v>
      </c>
      <c r="G35" s="48"/>
      <c r="H35" s="48"/>
      <c r="I35" s="146">
        <v>1044.3</v>
      </c>
      <c r="J35" s="4">
        <v>1042.6</v>
      </c>
    </row>
    <row r="36" spans="1:10" s="18" customFormat="1" ht="15">
      <c r="A36" s="75">
        <v>226</v>
      </c>
      <c r="B36" s="37"/>
      <c r="C36" s="80">
        <f t="shared" si="0"/>
        <v>4321.8</v>
      </c>
      <c r="D36" s="17">
        <f t="shared" si="3"/>
        <v>4116.2</v>
      </c>
      <c r="E36" s="48">
        <v>826.1</v>
      </c>
      <c r="F36" s="138">
        <v>3290.1</v>
      </c>
      <c r="G36" s="48"/>
      <c r="H36" s="48"/>
      <c r="I36" s="144">
        <v>205.6</v>
      </c>
      <c r="J36" s="4">
        <v>205.6</v>
      </c>
    </row>
    <row r="37" spans="1:10" s="18" customFormat="1" ht="15">
      <c r="A37" s="75">
        <v>266</v>
      </c>
      <c r="B37" s="37"/>
      <c r="C37" s="80">
        <f t="shared" si="0"/>
        <v>10.9</v>
      </c>
      <c r="D37" s="17">
        <f t="shared" si="3"/>
        <v>2.6</v>
      </c>
      <c r="E37" s="48">
        <v>2.6</v>
      </c>
      <c r="F37" s="138"/>
      <c r="G37" s="48">
        <v>8.3</v>
      </c>
      <c r="H37" s="48"/>
      <c r="I37" s="144">
        <v>0</v>
      </c>
      <c r="J37" s="4">
        <v>0</v>
      </c>
    </row>
    <row r="38" spans="1:10" s="18" customFormat="1" ht="15">
      <c r="A38" s="75">
        <v>290</v>
      </c>
      <c r="B38" s="37"/>
      <c r="C38" s="80">
        <f t="shared" si="0"/>
        <v>749.5999999999999</v>
      </c>
      <c r="D38" s="17">
        <f t="shared" si="3"/>
        <v>745.0999999999999</v>
      </c>
      <c r="E38" s="48">
        <v>161.8</v>
      </c>
      <c r="F38" s="138">
        <v>583.3</v>
      </c>
      <c r="G38" s="48"/>
      <c r="H38" s="48"/>
      <c r="I38" s="144">
        <v>4.5</v>
      </c>
      <c r="J38" s="4">
        <v>4.5</v>
      </c>
    </row>
    <row r="39" spans="1:10" s="18" customFormat="1" ht="15">
      <c r="A39" s="75">
        <v>310</v>
      </c>
      <c r="B39" s="37"/>
      <c r="C39" s="80">
        <f t="shared" si="0"/>
        <v>213.4</v>
      </c>
      <c r="D39" s="17">
        <f t="shared" si="3"/>
        <v>213.4</v>
      </c>
      <c r="E39" s="48">
        <v>19.9</v>
      </c>
      <c r="F39" s="138">
        <v>193.5</v>
      </c>
      <c r="G39" s="48"/>
      <c r="H39" s="48"/>
      <c r="I39" s="147">
        <v>0</v>
      </c>
      <c r="J39" s="17">
        <v>0</v>
      </c>
    </row>
    <row r="40" spans="1:10" s="18" customFormat="1" ht="15">
      <c r="A40" s="75">
        <v>340</v>
      </c>
      <c r="B40" s="37"/>
      <c r="C40" s="80">
        <f t="shared" si="0"/>
        <v>4070.5</v>
      </c>
      <c r="D40" s="17">
        <f t="shared" si="3"/>
        <v>3737.7000000000003</v>
      </c>
      <c r="E40" s="48">
        <v>427.4</v>
      </c>
      <c r="F40" s="138">
        <v>3310.3</v>
      </c>
      <c r="G40" s="48">
        <v>310.2</v>
      </c>
      <c r="H40" s="48">
        <v>310.2</v>
      </c>
      <c r="I40" s="144">
        <v>22.6</v>
      </c>
      <c r="J40" s="4">
        <v>16.2</v>
      </c>
    </row>
    <row r="41" spans="1:12" s="18" customFormat="1" ht="15" hidden="1">
      <c r="A41" s="19"/>
      <c r="B41" s="16"/>
      <c r="C41" s="14" t="e">
        <f>D41+G41+#REF!</f>
        <v>#REF!</v>
      </c>
      <c r="D41" s="48">
        <f t="shared" si="3"/>
        <v>0</v>
      </c>
      <c r="E41" s="48"/>
      <c r="F41" s="48"/>
      <c r="G41" s="48"/>
      <c r="H41" s="48"/>
      <c r="J41" s="17"/>
      <c r="K41" s="124"/>
      <c r="L41" s="124"/>
    </row>
    <row r="42" spans="1:12" s="18" customFormat="1" ht="15" hidden="1">
      <c r="A42" s="21" t="s">
        <v>38</v>
      </c>
      <c r="B42" s="22"/>
      <c r="C42" s="23" t="e">
        <f>D42+G42+#REF!</f>
        <v>#REF!</v>
      </c>
      <c r="D42" s="71">
        <f t="shared" si="3"/>
        <v>0</v>
      </c>
      <c r="E42" s="72"/>
      <c r="F42" s="72"/>
      <c r="G42" s="72"/>
      <c r="H42" s="72"/>
      <c r="J42" s="17"/>
      <c r="K42" s="124"/>
      <c r="L42" s="124"/>
    </row>
    <row r="43" spans="1:12" s="18" customFormat="1" ht="15" hidden="1">
      <c r="A43" s="21" t="s">
        <v>39</v>
      </c>
      <c r="B43" s="22"/>
      <c r="C43" s="23" t="e">
        <f>D43+G43+#REF!</f>
        <v>#REF!</v>
      </c>
      <c r="D43" s="73">
        <f t="shared" si="3"/>
        <v>0</v>
      </c>
      <c r="E43" s="72"/>
      <c r="F43" s="72"/>
      <c r="G43" s="72"/>
      <c r="H43" s="72"/>
      <c r="J43" s="17"/>
      <c r="K43" s="124"/>
      <c r="L43" s="124"/>
    </row>
    <row r="44" spans="1:12" s="18" customFormat="1" ht="15" hidden="1">
      <c r="A44" s="21" t="s">
        <v>40</v>
      </c>
      <c r="B44" s="22"/>
      <c r="C44" s="23" t="e">
        <f>D44+G44+#REF!</f>
        <v>#REF!</v>
      </c>
      <c r="D44" s="73">
        <f t="shared" si="3"/>
        <v>0</v>
      </c>
      <c r="E44" s="72"/>
      <c r="F44" s="72"/>
      <c r="G44" s="72"/>
      <c r="H44" s="72"/>
      <c r="J44" s="17"/>
      <c r="K44" s="124"/>
      <c r="L44" s="124"/>
    </row>
    <row r="45" spans="1:12" s="18" customFormat="1" ht="15" hidden="1">
      <c r="A45" s="21" t="s">
        <v>41</v>
      </c>
      <c r="B45" s="22"/>
      <c r="C45" s="23" t="e">
        <f>D45+G45+#REF!</f>
        <v>#REF!</v>
      </c>
      <c r="D45" s="73">
        <f t="shared" si="3"/>
        <v>0</v>
      </c>
      <c r="E45" s="72">
        <v>0</v>
      </c>
      <c r="F45" s="72"/>
      <c r="G45" s="72"/>
      <c r="H45" s="72"/>
      <c r="J45" s="17"/>
      <c r="K45" s="124"/>
      <c r="L45" s="124"/>
    </row>
    <row r="46" spans="1:12" s="18" customFormat="1" ht="15" hidden="1">
      <c r="A46" s="21" t="s">
        <v>42</v>
      </c>
      <c r="B46" s="22"/>
      <c r="C46" s="23" t="e">
        <f>D46+G46+#REF!</f>
        <v>#REF!</v>
      </c>
      <c r="D46" s="73">
        <f t="shared" si="3"/>
        <v>0</v>
      </c>
      <c r="E46" s="72"/>
      <c r="F46" s="72"/>
      <c r="G46" s="72"/>
      <c r="H46" s="72"/>
      <c r="J46" s="17"/>
      <c r="K46" s="124"/>
      <c r="L46" s="124"/>
    </row>
    <row r="47" spans="1:12" ht="15" hidden="1">
      <c r="A47" s="17" t="s">
        <v>13</v>
      </c>
      <c r="B47" s="16"/>
      <c r="C47" s="14" t="e">
        <f>D47+G47+#REF!</f>
        <v>#REF!</v>
      </c>
      <c r="D47" s="48">
        <f t="shared" si="3"/>
        <v>0</v>
      </c>
      <c r="E47" s="48"/>
      <c r="F47" s="48"/>
      <c r="G47" s="48"/>
      <c r="H47" s="48"/>
      <c r="J47" s="4"/>
      <c r="K47" s="125"/>
      <c r="L47" s="125"/>
    </row>
    <row r="48" spans="1:12" ht="15" hidden="1">
      <c r="A48" s="17" t="s">
        <v>14</v>
      </c>
      <c r="B48" s="16"/>
      <c r="C48" s="14" t="e">
        <f>D48+G48+#REF!</f>
        <v>#REF!</v>
      </c>
      <c r="D48" s="48">
        <f t="shared" si="3"/>
        <v>0</v>
      </c>
      <c r="E48" s="48">
        <v>0</v>
      </c>
      <c r="F48" s="48"/>
      <c r="G48" s="48"/>
      <c r="H48" s="48"/>
      <c r="J48" s="4"/>
      <c r="K48" s="125"/>
      <c r="L48" s="125"/>
    </row>
    <row r="49" spans="1:12" ht="15" hidden="1">
      <c r="A49" s="17" t="s">
        <v>25</v>
      </c>
      <c r="B49" s="16"/>
      <c r="C49" s="14" t="e">
        <f>D49+G49+#REF!</f>
        <v>#REF!</v>
      </c>
      <c r="D49" s="48">
        <f t="shared" si="3"/>
        <v>0</v>
      </c>
      <c r="E49" s="48">
        <v>0</v>
      </c>
      <c r="F49" s="48"/>
      <c r="G49" s="48"/>
      <c r="H49" s="48"/>
      <c r="J49" s="4"/>
      <c r="K49" s="125"/>
      <c r="L49" s="125"/>
    </row>
    <row r="50" spans="1:12" ht="15" hidden="1">
      <c r="A50" s="17" t="s">
        <v>24</v>
      </c>
      <c r="B50" s="16"/>
      <c r="C50" s="14" t="e">
        <f>D50+G50+#REF!</f>
        <v>#REF!</v>
      </c>
      <c r="D50" s="48">
        <f t="shared" si="3"/>
        <v>0</v>
      </c>
      <c r="E50" s="48"/>
      <c r="F50" s="48"/>
      <c r="G50" s="48"/>
      <c r="H50" s="48"/>
      <c r="J50" s="4"/>
      <c r="K50" s="125"/>
      <c r="L50" s="125"/>
    </row>
    <row r="51" spans="1:12" ht="15" hidden="1">
      <c r="A51" s="17" t="s">
        <v>26</v>
      </c>
      <c r="B51" s="16"/>
      <c r="C51" s="14" t="e">
        <f>D51+G51+#REF!</f>
        <v>#REF!</v>
      </c>
      <c r="D51" s="48">
        <f t="shared" si="3"/>
        <v>0</v>
      </c>
      <c r="E51" s="48">
        <v>0</v>
      </c>
      <c r="F51" s="48"/>
      <c r="G51" s="48"/>
      <c r="H51" s="48"/>
      <c r="J51" s="4"/>
      <c r="K51" s="125"/>
      <c r="L51" s="125"/>
    </row>
    <row r="52" spans="1:12" s="15" customFormat="1" ht="15">
      <c r="A52" s="24" t="s">
        <v>52</v>
      </c>
      <c r="B52" s="28">
        <v>241</v>
      </c>
      <c r="C52" s="34">
        <f>D52+G52+I52</f>
        <v>57385.7</v>
      </c>
      <c r="D52" s="74">
        <f aca="true" t="shared" si="4" ref="D52:J52">SUM(D28:D40)</f>
        <v>32198</v>
      </c>
      <c r="E52" s="74">
        <f t="shared" si="4"/>
        <v>7452.300000000001</v>
      </c>
      <c r="F52" s="74">
        <f t="shared" si="4"/>
        <v>24745.699999999997</v>
      </c>
      <c r="G52" s="74">
        <f t="shared" si="4"/>
        <v>20140.5</v>
      </c>
      <c r="H52" s="74">
        <f t="shared" si="4"/>
        <v>7892.5</v>
      </c>
      <c r="I52" s="28">
        <f t="shared" si="4"/>
        <v>5047.200000000001</v>
      </c>
      <c r="J52" s="28">
        <f t="shared" si="4"/>
        <v>3998.9999999999995</v>
      </c>
      <c r="K52" s="135"/>
      <c r="L52" s="135"/>
    </row>
    <row r="53" spans="1:10" s="38" customFormat="1" ht="23.25" customHeight="1">
      <c r="A53" s="39" t="s">
        <v>53</v>
      </c>
      <c r="B53" s="40"/>
      <c r="C53" s="49">
        <f>D53+G53+I53</f>
        <v>107988.3</v>
      </c>
      <c r="D53" s="41">
        <f aca="true" t="shared" si="5" ref="D53:J53">D27+D52</f>
        <v>50914.7</v>
      </c>
      <c r="E53" s="41">
        <f t="shared" si="5"/>
        <v>13804.5</v>
      </c>
      <c r="F53" s="41">
        <f t="shared" si="5"/>
        <v>37110.2</v>
      </c>
      <c r="G53" s="41">
        <f t="shared" si="5"/>
        <v>24202.2</v>
      </c>
      <c r="H53" s="41">
        <f t="shared" si="5"/>
        <v>8987.1</v>
      </c>
      <c r="I53" s="57">
        <f t="shared" si="5"/>
        <v>32871.40000000001</v>
      </c>
      <c r="J53" s="57">
        <f t="shared" si="5"/>
        <v>26674.6</v>
      </c>
    </row>
    <row r="54" spans="1:9" s="12" customFormat="1" ht="41.25" customHeight="1">
      <c r="A54" s="10"/>
      <c r="B54" s="11"/>
      <c r="C54" s="81" t="b">
        <f>C53=C27+C52</f>
        <v>1</v>
      </c>
      <c r="D54" s="88"/>
      <c r="I54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7" sqref="L27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104</v>
      </c>
      <c r="B3" s="117"/>
      <c r="C3" s="117"/>
      <c r="D3" s="117"/>
      <c r="E3" s="117"/>
      <c r="F3" s="117"/>
      <c r="G3" s="117"/>
    </row>
    <row r="4" spans="1:7" ht="15.75">
      <c r="A4" s="155"/>
      <c r="B4" s="155"/>
      <c r="C4" s="155"/>
      <c r="F4" s="156" t="s">
        <v>19</v>
      </c>
      <c r="G4" s="156"/>
    </row>
    <row r="5" spans="1:18" ht="18" customHeight="1">
      <c r="A5" s="191" t="s">
        <v>1</v>
      </c>
      <c r="B5" s="189"/>
      <c r="C5" s="187" t="s">
        <v>62</v>
      </c>
      <c r="D5" s="160" t="s">
        <v>63</v>
      </c>
      <c r="E5" s="172"/>
      <c r="F5" s="172"/>
      <c r="G5" s="172"/>
      <c r="H5" s="172"/>
      <c r="I5" s="161"/>
      <c r="J5" s="185" t="s">
        <v>70</v>
      </c>
      <c r="K5" s="184" t="s">
        <v>63</v>
      </c>
      <c r="L5" s="184"/>
      <c r="M5" s="184"/>
      <c r="N5" s="184"/>
      <c r="O5" s="184"/>
      <c r="P5" s="184"/>
      <c r="Q5" s="184"/>
      <c r="R5" s="129"/>
    </row>
    <row r="6" spans="1:17" ht="15">
      <c r="A6" s="192"/>
      <c r="B6" s="190"/>
      <c r="C6" s="188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6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3.9000000000000004</v>
      </c>
      <c r="K9" s="26">
        <v>1.2</v>
      </c>
      <c r="L9" s="26"/>
      <c r="M9" s="26"/>
      <c r="N9" s="26"/>
      <c r="O9" s="26">
        <v>0</v>
      </c>
      <c r="P9" s="94"/>
      <c r="Q9" s="126">
        <v>2.7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1.6</v>
      </c>
      <c r="K14" s="26">
        <v>1.5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>
        <v>0</v>
      </c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87.6</v>
      </c>
      <c r="K16" s="26">
        <v>87.6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50">
        <f>K20+L20+M20+N20+O20+P20+Q20</f>
        <v>226.5</v>
      </c>
      <c r="K20" s="26">
        <v>0</v>
      </c>
      <c r="L20" s="89">
        <v>12.8</v>
      </c>
      <c r="M20" s="26">
        <v>0</v>
      </c>
      <c r="N20" s="26">
        <v>6.1</v>
      </c>
      <c r="O20" s="26">
        <v>207.6</v>
      </c>
      <c r="P20" s="26">
        <v>0</v>
      </c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54.2</v>
      </c>
      <c r="K31" s="26">
        <v>49.1</v>
      </c>
      <c r="L31" s="26">
        <v>1.6</v>
      </c>
      <c r="M31" s="26">
        <v>0</v>
      </c>
      <c r="N31" s="26">
        <v>3.5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405.49999999999994</v>
      </c>
      <c r="K32" s="28">
        <f>SUM(K7:K31)</f>
        <v>139.4</v>
      </c>
      <c r="L32" s="28">
        <f aca="true" t="shared" si="1" ref="L32:Q32">SUM(L7:L31)</f>
        <v>14.4</v>
      </c>
      <c r="M32" s="28">
        <f t="shared" si="1"/>
        <v>0.1</v>
      </c>
      <c r="N32" s="28">
        <f t="shared" si="1"/>
        <v>9.6</v>
      </c>
      <c r="O32" s="28">
        <f t="shared" si="1"/>
        <v>239.29999999999998</v>
      </c>
      <c r="P32" s="28">
        <f t="shared" si="1"/>
        <v>0</v>
      </c>
      <c r="Q32" s="28">
        <f t="shared" si="1"/>
        <v>2.7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116.6</v>
      </c>
      <c r="K38" s="26"/>
      <c r="L38" s="37"/>
      <c r="M38" s="37"/>
      <c r="N38" s="37"/>
      <c r="O38" s="37">
        <v>116.6</v>
      </c>
      <c r="P38" s="26">
        <v>0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46.6</v>
      </c>
      <c r="K39" s="26"/>
      <c r="L39" s="37"/>
      <c r="M39" s="37"/>
      <c r="N39" s="37"/>
      <c r="O39" s="37">
        <v>2.2</v>
      </c>
      <c r="P39" s="26">
        <v>44.4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3166.3</v>
      </c>
      <c r="K40" s="26"/>
      <c r="L40" s="37"/>
      <c r="M40" s="37"/>
      <c r="N40" s="37"/>
      <c r="O40" s="37">
        <v>598.5</v>
      </c>
      <c r="P40" s="26">
        <v>2567.8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240</v>
      </c>
      <c r="K41" s="26"/>
      <c r="L41" s="37"/>
      <c r="M41" s="37"/>
      <c r="N41" s="37"/>
      <c r="O41" s="37"/>
      <c r="P41" s="26">
        <v>240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3479.5</v>
      </c>
      <c r="K42" s="26"/>
      <c r="L42" s="83"/>
      <c r="M42" s="83"/>
      <c r="N42" s="83"/>
      <c r="O42" s="83">
        <v>45.5</v>
      </c>
      <c r="P42" s="26">
        <v>3434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3290.1</v>
      </c>
      <c r="K45" s="26"/>
      <c r="L45" s="83"/>
      <c r="M45" s="83"/>
      <c r="N45" s="83"/>
      <c r="O45" s="83">
        <v>269.5</v>
      </c>
      <c r="P45" s="26">
        <v>3020.6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583.3</v>
      </c>
      <c r="K47" s="26"/>
      <c r="L47" s="83"/>
      <c r="M47" s="83"/>
      <c r="N47" s="83"/>
      <c r="O47" s="83">
        <v>58.9</v>
      </c>
      <c r="P47" s="26">
        <v>524.4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193.5</v>
      </c>
      <c r="K48" s="26"/>
      <c r="L48" s="83"/>
      <c r="M48" s="83"/>
      <c r="N48" s="83"/>
      <c r="O48" s="83">
        <v>0</v>
      </c>
      <c r="P48" s="26">
        <v>193.5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3310.2999999999997</v>
      </c>
      <c r="K49" s="26"/>
      <c r="L49" s="83"/>
      <c r="M49" s="83"/>
      <c r="N49" s="83"/>
      <c r="O49" s="83">
        <v>146.1</v>
      </c>
      <c r="P49" s="26">
        <v>3164.2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14662.7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1237.3</v>
      </c>
      <c r="P61" s="108">
        <f t="shared" si="3"/>
        <v>13425.400000000001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15068.200000000003</v>
      </c>
      <c r="K62" s="57">
        <f aca="true" t="shared" si="4" ref="K62:Q62">K32+K61</f>
        <v>139.4</v>
      </c>
      <c r="L62" s="57">
        <f t="shared" si="4"/>
        <v>14.4</v>
      </c>
      <c r="M62" s="57">
        <f t="shared" si="4"/>
        <v>0.1</v>
      </c>
      <c r="N62" s="57">
        <f t="shared" si="4"/>
        <v>9.6</v>
      </c>
      <c r="O62" s="57">
        <f t="shared" si="4"/>
        <v>1476.6</v>
      </c>
      <c r="P62" s="57">
        <f t="shared" si="4"/>
        <v>13425.400000000001</v>
      </c>
      <c r="Q62" s="57">
        <f t="shared" si="4"/>
        <v>2.7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2019-07-11T02:08:23Z</cp:lastPrinted>
  <dcterms:created xsi:type="dcterms:W3CDTF">2009-01-19T08:26:48Z</dcterms:created>
  <dcterms:modified xsi:type="dcterms:W3CDTF">2019-07-11T02:43:04Z</dcterms:modified>
  <cp:category/>
  <cp:version/>
  <cp:contentType/>
  <cp:contentStatus/>
</cp:coreProperties>
</file>