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'кредиторка'!$A$1:$J$54</definedName>
  </definedNames>
  <calcPr fullCalcOnLoad="1"/>
</workbook>
</file>

<file path=xl/sharedStrings.xml><?xml version="1.0" encoding="utf-8"?>
<sst xmlns="http://schemas.openxmlformats.org/spreadsheetml/2006/main" count="173" uniqueCount="105">
  <si>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</si>
  <si>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</si>
  <si>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</si>
  <si>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</si>
  <si>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</si>
  <si>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</si>
  <si>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</si>
  <si>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</si>
  <si>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</si>
  <si>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</si>
  <si>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</si>
  <si>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</si>
  <si>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</si>
  <si>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</si>
  <si>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</si>
  <si>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</si>
  <si>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</si>
  <si>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</si>
  <si>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</si>
  <si>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</si>
  <si>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</si>
  <si>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</si>
  <si>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</si>
  <si>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</si>
  <si>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</si>
  <si>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</si>
  <si>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</si>
  <si>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</si>
  <si>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</si>
  <si>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</si>
  <si>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</si>
  <si>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</si>
  <si>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</si>
  <si>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</si>
  <si>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</si>
  <si>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</si>
  <si>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</si>
  <si>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</si>
  <si>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</si>
  <si>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</si>
  <si>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</si>
  <si>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</si>
  <si>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</si>
  <si>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</si>
  <si>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</si>
  <si>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</si>
  <si>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</si>
  <si>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</si>
  <si>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</si>
  <si>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</si>
  <si>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</si>
  <si>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</si>
  <si>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</si>
  <si>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</si>
  <si>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</si>
  <si>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</si>
  <si>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</si>
  <si>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</si>
  <si>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</si>
  <si>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</si>
  <si>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</si>
  <si>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</si>
  <si>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</si>
  <si>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</si>
  <si>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</si>
  <si>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</si>
  <si>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</si>
  <si>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</si>
  <si>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</si>
  <si>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</si>
  <si>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</si>
  <si>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</si>
  <si>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</si>
  <si>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</si>
  <si>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</si>
  <si>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</si>
  <si>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</si>
  <si>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</si>
  <si>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</si>
  <si>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</si>
  <si>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 xml:space="preserve">Жилье детям сиротам-0,0 тыс.рублей 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</si>
  <si>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</si>
  <si>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</si>
  <si>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</si>
  <si>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</si>
  <si>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</si>
  <si>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</si>
  <si>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</si>
  <si>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</si>
  <si>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</si>
  <si>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</si>
  <si>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 плата образование- 7337,9;  детские сады-626,7тыс.рублей.б/лист-0,0 тыс.рублей</t>
  </si>
  <si>
    <t>медосмотры-45,2; командировочный -180,0</t>
  </si>
  <si>
    <t>медосмотры-0,0; командировочный -0,0</t>
  </si>
  <si>
    <t>услуги связи-15,9 тыс.рублей</t>
  </si>
  <si>
    <t xml:space="preserve"> Школьное питание-310,2 тыс.рублей.</t>
  </si>
  <si>
    <t xml:space="preserve">школьное питание-0,0тысяч рублей; </t>
  </si>
  <si>
    <t>Кредиторская задолженность МО Орджоникидзевский район (консолид.) на 1 августа 2019 г</t>
  </si>
  <si>
    <t>Свод просроченной кредиторской задолженности по собственным полномочиям  район на 1 августа  2019 г</t>
  </si>
  <si>
    <t>Расшифровка делегированных полномочий на 01 августа  2019  (тыс.руб.)</t>
  </si>
  <si>
    <t xml:space="preserve">з/пл приемным родителям - 848,6; </t>
  </si>
  <si>
    <t>пособие по опеке - 1514,6; компенсация части  родительской платы-0,0; Жилье молодым специалистам-0,0тысяч рублей</t>
  </si>
  <si>
    <t xml:space="preserve"> плата образование-569,4 ; детские сады-527,4 тыс.рублей.</t>
  </si>
  <si>
    <t xml:space="preserve"> образование-1912,2 тыс.рублей. детские сад- 13309,7 тыс.рублей</t>
  </si>
  <si>
    <t>услуги связи-127,6 тыс.рублей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</si>
</sst>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4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2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33" sqref="K33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55" t="s">
        <v>99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9" ht="15.75">
      <c r="A3" s="151"/>
      <c r="B3" s="151"/>
      <c r="C3" s="151"/>
      <c r="F3" s="152"/>
      <c r="G3" s="152"/>
      <c r="H3" s="52"/>
      <c r="I3" s="52"/>
    </row>
    <row r="4" spans="1:13" ht="15" customHeight="1">
      <c r="A4" s="1" t="s">
        <v>1</v>
      </c>
      <c r="B4" s="43"/>
      <c r="C4" s="153" t="s">
        <v>45</v>
      </c>
      <c r="D4" s="156" t="s">
        <v>22</v>
      </c>
      <c r="E4" s="168"/>
      <c r="F4" s="168"/>
      <c r="G4" s="168"/>
      <c r="H4" s="168"/>
      <c r="I4" s="168"/>
      <c r="J4" s="168"/>
      <c r="K4" s="157"/>
      <c r="L4" s="156" t="s">
        <v>44</v>
      </c>
      <c r="M4" s="157"/>
    </row>
    <row r="5" spans="1:13" ht="15">
      <c r="A5" s="2"/>
      <c r="B5" s="44" t="s">
        <v>20</v>
      </c>
      <c r="C5" s="154"/>
      <c r="D5" s="158" t="s">
        <v>46</v>
      </c>
      <c r="E5" s="159"/>
      <c r="F5" s="160"/>
      <c r="G5" s="169" t="s">
        <v>18</v>
      </c>
      <c r="H5" s="171" t="s">
        <v>0</v>
      </c>
      <c r="I5" s="172"/>
      <c r="J5" s="173" t="s">
        <v>57</v>
      </c>
      <c r="K5" s="174"/>
      <c r="L5" s="164" t="s">
        <v>18</v>
      </c>
      <c r="M5" s="166" t="s">
        <v>55</v>
      </c>
    </row>
    <row r="6" spans="1:13" ht="15">
      <c r="A6" s="2"/>
      <c r="B6" s="45"/>
      <c r="C6" s="154"/>
      <c r="D6" s="161"/>
      <c r="E6" s="162"/>
      <c r="F6" s="163"/>
      <c r="G6" s="170"/>
      <c r="H6" s="58" t="s">
        <v>58</v>
      </c>
      <c r="I6" s="59" t="s">
        <v>55</v>
      </c>
      <c r="J6" s="58" t="s">
        <v>58</v>
      </c>
      <c r="K6" s="59" t="s">
        <v>55</v>
      </c>
      <c r="L6" s="165"/>
      <c r="M6" s="167"/>
    </row>
    <row r="7" spans="1:13" s="12" customFormat="1" ht="14.25" customHeight="1">
      <c r="A7" s="68">
        <v>1</v>
      </c>
      <c r="B7" s="68">
        <v>2</v>
      </c>
      <c r="C7" s="69">
        <v>3</v>
      </c>
      <c r="D7" s="68">
        <v>4</v>
      </c>
      <c r="E7" s="68">
        <v>5</v>
      </c>
      <c r="F7" s="68">
        <v>6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</row>
    <row r="8" spans="1:13" ht="15">
      <c r="A8" s="17" t="s">
        <v>49</v>
      </c>
      <c r="B8" s="26">
        <v>211</v>
      </c>
      <c r="C8" s="53">
        <f>G8+L8</f>
        <v>255.1</v>
      </c>
      <c r="D8" s="26">
        <f aca="true" t="shared" si="0" ref="D8:D20">E8+F8</f>
        <v>3732.4</v>
      </c>
      <c r="E8" s="26">
        <v>3732.4</v>
      </c>
      <c r="F8" s="26"/>
      <c r="G8" s="83">
        <f>H8+J8</f>
        <v>219.7</v>
      </c>
      <c r="H8" s="48">
        <v>219.7</v>
      </c>
      <c r="I8" s="83" t="s">
        <v>59</v>
      </c>
      <c r="J8" s="83">
        <v>0</v>
      </c>
      <c r="K8" s="83"/>
      <c r="L8" s="83">
        <v>35.4</v>
      </c>
      <c r="M8" s="87" t="s">
        <v>56</v>
      </c>
    </row>
    <row r="9" spans="1:13" ht="15">
      <c r="A9" s="17" t="s">
        <v>50</v>
      </c>
      <c r="B9" s="26">
        <v>213</v>
      </c>
      <c r="C9" s="53">
        <f>G9+L9</f>
        <v>102.6</v>
      </c>
      <c r="D9" s="26">
        <f t="shared" si="0"/>
        <v>1374.4</v>
      </c>
      <c r="E9" s="26">
        <v>1374.4</v>
      </c>
      <c r="F9" s="26"/>
      <c r="G9" s="83">
        <f>H9+J9</f>
        <v>88.5</v>
      </c>
      <c r="H9" s="48">
        <v>88.5</v>
      </c>
      <c r="I9" s="83" t="s">
        <v>60</v>
      </c>
      <c r="J9" s="83">
        <v>0</v>
      </c>
      <c r="K9" s="83"/>
      <c r="L9" s="83">
        <v>14.1</v>
      </c>
      <c r="M9" s="87" t="s">
        <v>61</v>
      </c>
    </row>
    <row r="10" spans="1:13" ht="15" hidden="1">
      <c r="A10" s="17" t="s">
        <v>12</v>
      </c>
      <c r="B10" s="16">
        <v>212</v>
      </c>
      <c r="C10" s="53">
        <f>G10+L10</f>
        <v>0</v>
      </c>
      <c r="D10" s="26">
        <f t="shared" si="0"/>
        <v>0</v>
      </c>
      <c r="E10" s="26">
        <v>0</v>
      </c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 t="s">
        <v>2</v>
      </c>
      <c r="B11" s="16">
        <v>221</v>
      </c>
      <c r="C11" s="53">
        <f>G11+L11</f>
        <v>0</v>
      </c>
      <c r="D11" s="26">
        <f t="shared" si="0"/>
        <v>67.7</v>
      </c>
      <c r="E11" s="54">
        <v>67.7</v>
      </c>
      <c r="F11" s="26"/>
      <c r="G11" s="83">
        <f>H11+J11</f>
        <v>0</v>
      </c>
      <c r="H11" s="83">
        <v>0</v>
      </c>
      <c r="I11" s="83" t="s">
        <v>71</v>
      </c>
      <c r="J11" s="82"/>
      <c r="K11" s="82"/>
      <c r="L11" s="82"/>
      <c r="M11" s="84"/>
    </row>
    <row r="12" spans="1:13" ht="15" hidden="1">
      <c r="A12" s="17" t="s">
        <v>3</v>
      </c>
      <c r="B12" s="16">
        <v>222</v>
      </c>
      <c r="C12" s="53">
        <v>0</v>
      </c>
      <c r="D12" s="26">
        <f t="shared" si="0"/>
        <v>8.1</v>
      </c>
      <c r="E12" s="26">
        <v>0</v>
      </c>
      <c r="F12" s="26">
        <v>8.1</v>
      </c>
      <c r="G12" s="82"/>
      <c r="H12" s="82"/>
      <c r="I12" s="82"/>
      <c r="J12" s="82"/>
      <c r="K12" s="82"/>
      <c r="L12" s="82"/>
      <c r="M12" s="84"/>
    </row>
    <row r="13" spans="1:13" ht="15" hidden="1">
      <c r="A13" s="17" t="s">
        <v>4</v>
      </c>
      <c r="B13" s="16">
        <v>223</v>
      </c>
      <c r="C13" s="53">
        <v>0</v>
      </c>
      <c r="D13" s="26">
        <f t="shared" si="0"/>
        <v>289</v>
      </c>
      <c r="E13" s="26">
        <v>289</v>
      </c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 t="s">
        <v>5</v>
      </c>
      <c r="B14" s="61">
        <v>225</v>
      </c>
      <c r="C14" s="62">
        <f aca="true" t="shared" si="1" ref="C14:C24">G14+L14</f>
        <v>0</v>
      </c>
      <c r="D14" s="60">
        <f t="shared" si="0"/>
        <v>308.20000000000005</v>
      </c>
      <c r="E14" s="60">
        <v>208.3</v>
      </c>
      <c r="F14" s="60">
        <v>99.9</v>
      </c>
      <c r="G14" s="66">
        <f>H14+J14</f>
        <v>0</v>
      </c>
      <c r="H14" s="66"/>
      <c r="I14" s="66"/>
      <c r="J14" s="67"/>
      <c r="K14" s="67"/>
      <c r="L14" s="85"/>
      <c r="M14" s="86"/>
    </row>
    <row r="15" spans="1:13" s="63" customFormat="1" ht="37.5" customHeight="1">
      <c r="A15" s="27" t="s">
        <v>8</v>
      </c>
      <c r="B15" s="61">
        <v>226</v>
      </c>
      <c r="C15" s="62">
        <f t="shared" si="1"/>
        <v>848.6</v>
      </c>
      <c r="D15" s="60">
        <f t="shared" si="0"/>
        <v>1060.9</v>
      </c>
      <c r="E15" s="64">
        <v>643.9</v>
      </c>
      <c r="F15" s="60">
        <v>417</v>
      </c>
      <c r="G15" s="66">
        <f>H15+J15</f>
        <v>848.6</v>
      </c>
      <c r="H15" s="66">
        <v>848.6</v>
      </c>
      <c r="I15" s="90" t="s">
        <v>100</v>
      </c>
      <c r="J15" s="66">
        <v>0</v>
      </c>
      <c r="K15" s="66"/>
      <c r="L15" s="67"/>
      <c r="M15" s="86"/>
    </row>
    <row r="16" spans="1:13" s="63" customFormat="1" ht="45.75" customHeight="1">
      <c r="A16" s="27" t="s">
        <v>76</v>
      </c>
      <c r="B16" s="61">
        <v>242</v>
      </c>
      <c r="C16" s="62">
        <f t="shared" si="1"/>
        <v>0</v>
      </c>
      <c r="D16" s="60"/>
      <c r="E16" s="64"/>
      <c r="F16" s="60"/>
      <c r="G16" s="66">
        <f>H16+J16</f>
        <v>0</v>
      </c>
      <c r="H16" s="66">
        <v>0</v>
      </c>
      <c r="I16" s="66" t="s">
        <v>75</v>
      </c>
      <c r="J16" s="66"/>
      <c r="K16" s="66"/>
      <c r="L16" s="67"/>
      <c r="M16" s="86"/>
    </row>
    <row r="17" spans="1:13" s="63" customFormat="1" ht="76.5" customHeight="1">
      <c r="A17" s="27" t="s">
        <v>9</v>
      </c>
      <c r="B17" s="61">
        <v>262</v>
      </c>
      <c r="C17" s="62">
        <f t="shared" si="1"/>
        <v>1514.4</v>
      </c>
      <c r="D17" s="60">
        <f t="shared" si="0"/>
        <v>0</v>
      </c>
      <c r="E17" s="60">
        <v>0</v>
      </c>
      <c r="F17" s="60"/>
      <c r="G17" s="66">
        <f>H17+J17</f>
        <v>1514.4</v>
      </c>
      <c r="H17" s="66">
        <v>1514.4</v>
      </c>
      <c r="I17" s="66" t="s">
        <v>101</v>
      </c>
      <c r="J17" s="66">
        <v>0</v>
      </c>
      <c r="K17" s="66" t="s">
        <v>82</v>
      </c>
      <c r="L17" s="67"/>
      <c r="M17" s="86"/>
    </row>
    <row r="18" spans="1:13" ht="15">
      <c r="A18" s="27" t="s">
        <v>43</v>
      </c>
      <c r="B18" s="16">
        <v>290</v>
      </c>
      <c r="C18" s="62">
        <f t="shared" si="1"/>
        <v>0</v>
      </c>
      <c r="D18" s="83">
        <f t="shared" si="0"/>
        <v>24.8</v>
      </c>
      <c r="E18" s="83">
        <v>24.8</v>
      </c>
      <c r="F18" s="83"/>
      <c r="G18" s="66">
        <f>H18</f>
        <v>0</v>
      </c>
      <c r="H18" s="131">
        <v>0</v>
      </c>
      <c r="I18" s="66"/>
      <c r="J18" s="82"/>
      <c r="K18" s="82"/>
      <c r="L18" s="82"/>
      <c r="M18" s="84"/>
    </row>
    <row r="19" spans="1:13" s="63" customFormat="1" ht="50.25" customHeight="1">
      <c r="A19" s="27" t="s">
        <v>10</v>
      </c>
      <c r="B19" s="61">
        <v>310</v>
      </c>
      <c r="C19" s="62">
        <f t="shared" si="1"/>
        <v>1094.6</v>
      </c>
      <c r="D19" s="60">
        <f t="shared" si="0"/>
        <v>535.7</v>
      </c>
      <c r="E19" s="60">
        <v>364.9</v>
      </c>
      <c r="F19" s="60">
        <v>170.8</v>
      </c>
      <c r="G19" s="142">
        <f>H19+J19</f>
        <v>1094.6</v>
      </c>
      <c r="H19" s="66">
        <v>0</v>
      </c>
      <c r="I19" s="121" t="s">
        <v>80</v>
      </c>
      <c r="J19" s="66">
        <v>1094.6</v>
      </c>
      <c r="K19" s="121" t="s">
        <v>81</v>
      </c>
      <c r="L19" s="67"/>
      <c r="M19" s="86"/>
    </row>
    <row r="20" spans="1:13" ht="26.25" customHeight="1">
      <c r="A20" s="17" t="s">
        <v>11</v>
      </c>
      <c r="B20" s="16">
        <v>340</v>
      </c>
      <c r="C20" s="53">
        <f t="shared" si="1"/>
        <v>0</v>
      </c>
      <c r="D20" s="26">
        <f t="shared" si="0"/>
        <v>497.5</v>
      </c>
      <c r="E20" s="26">
        <v>185.3</v>
      </c>
      <c r="F20" s="26">
        <v>312.2</v>
      </c>
      <c r="G20" s="120">
        <f>H20+J20</f>
        <v>0</v>
      </c>
      <c r="H20" s="83">
        <v>0</v>
      </c>
      <c r="I20" s="120" t="s">
        <v>83</v>
      </c>
      <c r="J20" s="83">
        <v>0</v>
      </c>
      <c r="K20" s="120" t="s">
        <v>73</v>
      </c>
      <c r="L20" s="82"/>
      <c r="M20" s="84"/>
    </row>
    <row r="21" spans="1:13" ht="21" customHeight="1">
      <c r="A21" s="24" t="s">
        <v>51</v>
      </c>
      <c r="B21" s="28"/>
      <c r="C21" s="55">
        <f t="shared" si="1"/>
        <v>3815.2999999999997</v>
      </c>
      <c r="D21" s="28">
        <f aca="true" t="shared" si="2" ref="D21:J21">SUM(D8:D20)</f>
        <v>7898.700000000001</v>
      </c>
      <c r="E21" s="28">
        <f t="shared" si="2"/>
        <v>6890.7</v>
      </c>
      <c r="F21" s="28">
        <f t="shared" si="2"/>
        <v>1008</v>
      </c>
      <c r="G21" s="28">
        <f>SUM(G8:G20)</f>
        <v>3765.7999999999997</v>
      </c>
      <c r="H21" s="28">
        <f t="shared" si="2"/>
        <v>2671.2</v>
      </c>
      <c r="I21" s="28"/>
      <c r="J21" s="28">
        <f t="shared" si="2"/>
        <v>1094.6</v>
      </c>
      <c r="K21" s="28"/>
      <c r="L21" s="28">
        <f>SUM(L8:L20)</f>
        <v>49.5</v>
      </c>
      <c r="M21" s="28"/>
    </row>
    <row r="22" spans="1:13" ht="48.75" customHeight="1">
      <c r="A22" s="19">
        <v>211</v>
      </c>
      <c r="B22" s="35"/>
      <c r="C22" s="123">
        <f t="shared" si="1"/>
        <v>1717.4</v>
      </c>
      <c r="D22" s="26">
        <f aca="true" t="shared" si="3" ref="D22:D33">E22+F22</f>
        <v>3866.7</v>
      </c>
      <c r="E22" s="37">
        <v>3866.7</v>
      </c>
      <c r="F22" s="37">
        <v>0</v>
      </c>
      <c r="G22" s="122">
        <f>H22+J22</f>
        <v>1717.4</v>
      </c>
      <c r="H22" s="143">
        <v>1717.4</v>
      </c>
      <c r="I22" s="121" t="s">
        <v>102</v>
      </c>
      <c r="J22" s="83">
        <v>0</v>
      </c>
      <c r="K22" s="120" t="s">
        <v>87</v>
      </c>
      <c r="L22" s="82"/>
      <c r="M22" s="37"/>
    </row>
    <row r="23" spans="1:13" ht="45.75" customHeight="1">
      <c r="A23" s="19">
        <v>213</v>
      </c>
      <c r="B23" s="37"/>
      <c r="C23" s="123">
        <f t="shared" si="1"/>
        <v>16318.699999999999</v>
      </c>
      <c r="D23" s="26">
        <f t="shared" si="3"/>
        <v>1935.5</v>
      </c>
      <c r="E23" s="37">
        <v>1935.5</v>
      </c>
      <c r="F23" s="37">
        <v>0</v>
      </c>
      <c r="G23" s="122">
        <f>H23+J23</f>
        <v>16318.699999999999</v>
      </c>
      <c r="H23" s="143">
        <v>1096.8</v>
      </c>
      <c r="I23" s="121" t="s">
        <v>91</v>
      </c>
      <c r="J23" s="122">
        <v>15221.9</v>
      </c>
      <c r="K23" s="120" t="s">
        <v>103</v>
      </c>
      <c r="L23" s="82"/>
      <c r="M23" s="37"/>
    </row>
    <row r="24" spans="1:13" ht="40.5" customHeight="1">
      <c r="A24" s="19">
        <v>212</v>
      </c>
      <c r="B24" s="37"/>
      <c r="C24" s="123">
        <f t="shared" si="1"/>
        <v>225.2</v>
      </c>
      <c r="D24" s="127">
        <f t="shared" si="3"/>
        <v>214.6</v>
      </c>
      <c r="E24" s="132">
        <v>111.3</v>
      </c>
      <c r="F24" s="132">
        <v>103.3</v>
      </c>
      <c r="G24" s="122">
        <f>H24+J24</f>
        <v>225.2</v>
      </c>
      <c r="H24" s="122">
        <v>0</v>
      </c>
      <c r="I24" s="121" t="s">
        <v>93</v>
      </c>
      <c r="J24" s="122">
        <v>225.2</v>
      </c>
      <c r="K24" s="121" t="s">
        <v>92</v>
      </c>
      <c r="L24" s="82"/>
      <c r="M24" s="37"/>
    </row>
    <row r="25" spans="1:13" ht="30">
      <c r="A25" s="19">
        <v>221</v>
      </c>
      <c r="B25" s="37"/>
      <c r="C25" s="134">
        <f>G25+L25</f>
        <v>190.1</v>
      </c>
      <c r="D25" s="26">
        <f t="shared" si="3"/>
        <v>33</v>
      </c>
      <c r="E25" s="37">
        <v>33</v>
      </c>
      <c r="F25" s="37">
        <v>0</v>
      </c>
      <c r="G25" s="122">
        <f>H25+J25</f>
        <v>190.1</v>
      </c>
      <c r="H25" s="122">
        <v>62.5</v>
      </c>
      <c r="I25" s="121" t="s">
        <v>94</v>
      </c>
      <c r="J25" s="122">
        <v>127.6</v>
      </c>
      <c r="K25" s="120" t="s">
        <v>104</v>
      </c>
      <c r="L25" s="82"/>
      <c r="M25" s="37"/>
    </row>
    <row r="26" spans="1:13" ht="30">
      <c r="A26" s="19">
        <v>222</v>
      </c>
      <c r="B26" s="37"/>
      <c r="C26" s="62">
        <f>G26+L26</f>
        <v>0</v>
      </c>
      <c r="D26" s="26">
        <f t="shared" si="3"/>
        <v>318</v>
      </c>
      <c r="E26" s="37">
        <v>240.4</v>
      </c>
      <c r="F26" s="37">
        <v>77.6</v>
      </c>
      <c r="G26" s="83">
        <f>H26+J26</f>
        <v>0</v>
      </c>
      <c r="H26" s="83">
        <v>0</v>
      </c>
      <c r="I26" s="120" t="s">
        <v>74</v>
      </c>
      <c r="J26" s="82"/>
      <c r="K26" s="82"/>
      <c r="L26" s="82"/>
      <c r="M26" s="37"/>
    </row>
    <row r="27" spans="1:13" ht="15" hidden="1">
      <c r="A27" s="19">
        <v>223</v>
      </c>
      <c r="B27" s="37"/>
      <c r="C27" s="62"/>
      <c r="D27" s="26">
        <f t="shared" si="3"/>
        <v>3401.8</v>
      </c>
      <c r="E27" s="37">
        <v>3401.8</v>
      </c>
      <c r="F27" s="37"/>
      <c r="G27" s="82">
        <v>0</v>
      </c>
      <c r="H27" s="82"/>
      <c r="I27" s="82"/>
      <c r="J27" s="82"/>
      <c r="K27" s="82"/>
      <c r="L27" s="82"/>
      <c r="M27" s="37"/>
    </row>
    <row r="28" spans="1:13" ht="15" hidden="1">
      <c r="A28" s="19">
        <v>224</v>
      </c>
      <c r="B28" s="37"/>
      <c r="C28" s="62"/>
      <c r="D28" s="26">
        <f t="shared" si="3"/>
        <v>0</v>
      </c>
      <c r="E28" s="37">
        <v>0</v>
      </c>
      <c r="F28" s="37">
        <v>0</v>
      </c>
      <c r="G28" s="82">
        <v>0</v>
      </c>
      <c r="H28" s="82"/>
      <c r="I28" s="82"/>
      <c r="J28" s="82"/>
      <c r="K28" s="82"/>
      <c r="L28" s="82"/>
      <c r="M28" s="37"/>
    </row>
    <row r="29" spans="1:13" s="63" customFormat="1" ht="88.5" customHeight="1">
      <c r="A29" s="77">
        <v>225</v>
      </c>
      <c r="B29" s="65"/>
      <c r="C29" s="123">
        <f aca="true" t="shared" si="4" ref="C29:C35">G29+L29</f>
        <v>0</v>
      </c>
      <c r="D29" s="149">
        <f t="shared" si="3"/>
        <v>2457.7</v>
      </c>
      <c r="E29" s="149">
        <v>1854.2</v>
      </c>
      <c r="F29" s="149">
        <v>603.5</v>
      </c>
      <c r="G29" s="121">
        <f>H29+J29</f>
        <v>0</v>
      </c>
      <c r="H29" s="121">
        <v>0</v>
      </c>
      <c r="I29" s="141" t="s">
        <v>85</v>
      </c>
      <c r="J29" s="121">
        <v>0</v>
      </c>
      <c r="K29" s="121" t="s">
        <v>78</v>
      </c>
      <c r="L29" s="67"/>
      <c r="M29" s="65"/>
    </row>
    <row r="30" spans="1:13" s="63" customFormat="1" ht="45">
      <c r="A30" s="77">
        <v>226</v>
      </c>
      <c r="B30" s="65"/>
      <c r="C30" s="62">
        <f t="shared" si="4"/>
        <v>0</v>
      </c>
      <c r="D30" s="67">
        <f t="shared" si="3"/>
        <v>2324</v>
      </c>
      <c r="E30" s="67">
        <v>1642.8</v>
      </c>
      <c r="F30" s="65">
        <v>681.2</v>
      </c>
      <c r="G30" s="66">
        <f>H30+J30</f>
        <v>0</v>
      </c>
      <c r="H30" s="66">
        <v>0</v>
      </c>
      <c r="I30" s="66" t="s">
        <v>84</v>
      </c>
      <c r="J30" s="66">
        <v>0</v>
      </c>
      <c r="K30" s="66" t="s">
        <v>79</v>
      </c>
      <c r="L30" s="67"/>
      <c r="M30" s="65"/>
    </row>
    <row r="31" spans="1:13" s="63" customFormat="1" ht="15">
      <c r="A31" s="77">
        <v>266</v>
      </c>
      <c r="B31" s="65"/>
      <c r="C31" s="62">
        <f>G31+L31</f>
        <v>10.4</v>
      </c>
      <c r="D31" s="67"/>
      <c r="E31" s="67"/>
      <c r="F31" s="65"/>
      <c r="G31" s="66">
        <f>H31+J31</f>
        <v>10.4</v>
      </c>
      <c r="H31" s="66">
        <v>10.4</v>
      </c>
      <c r="I31" s="66" t="s">
        <v>90</v>
      </c>
      <c r="J31" s="66">
        <v>0</v>
      </c>
      <c r="K31" s="66"/>
      <c r="L31" s="67"/>
      <c r="M31" s="65"/>
    </row>
    <row r="32" spans="1:13" s="63" customFormat="1" ht="49.5" customHeight="1">
      <c r="A32" s="77">
        <v>310</v>
      </c>
      <c r="B32" s="65"/>
      <c r="C32" s="62">
        <f t="shared" si="4"/>
        <v>0</v>
      </c>
      <c r="D32" s="60">
        <f t="shared" si="3"/>
        <v>1260.1</v>
      </c>
      <c r="E32" s="65">
        <v>8.1</v>
      </c>
      <c r="F32" s="66">
        <v>1252</v>
      </c>
      <c r="G32" s="66">
        <f>H32+J32</f>
        <v>0</v>
      </c>
      <c r="H32" s="66">
        <v>0</v>
      </c>
      <c r="I32" s="90"/>
      <c r="J32" s="66">
        <v>0</v>
      </c>
      <c r="K32" s="141" t="s">
        <v>85</v>
      </c>
      <c r="L32" s="67"/>
      <c r="M32" s="65"/>
    </row>
    <row r="33" spans="1:13" s="91" customFormat="1" ht="42.75" customHeight="1">
      <c r="A33" s="77">
        <v>340</v>
      </c>
      <c r="B33" s="65"/>
      <c r="C33" s="62">
        <f t="shared" si="4"/>
        <v>0</v>
      </c>
      <c r="D33" s="67">
        <f t="shared" si="3"/>
        <v>2802</v>
      </c>
      <c r="E33" s="67">
        <v>1804.3</v>
      </c>
      <c r="F33" s="67">
        <v>997.7</v>
      </c>
      <c r="G33" s="119">
        <f>H33+J33</f>
        <v>0</v>
      </c>
      <c r="H33" s="66">
        <v>0</v>
      </c>
      <c r="I33" s="66" t="s">
        <v>96</v>
      </c>
      <c r="J33" s="66">
        <v>0</v>
      </c>
      <c r="K33" s="66" t="s">
        <v>95</v>
      </c>
      <c r="L33" s="67"/>
      <c r="M33" s="65"/>
    </row>
    <row r="34" spans="1:13" ht="15">
      <c r="A34" s="24" t="s">
        <v>52</v>
      </c>
      <c r="B34" s="28">
        <v>241</v>
      </c>
      <c r="C34" s="51">
        <f>G34+L34</f>
        <v>18461.8</v>
      </c>
      <c r="D34" s="28">
        <f aca="true" t="shared" si="5" ref="D34:L34">SUM(D22:D33)</f>
        <v>18613.4</v>
      </c>
      <c r="E34" s="28">
        <f t="shared" si="5"/>
        <v>14898.1</v>
      </c>
      <c r="F34" s="28">
        <f t="shared" si="5"/>
        <v>3715.3</v>
      </c>
      <c r="G34" s="28">
        <f>SUM(G22:G33)</f>
        <v>18461.8</v>
      </c>
      <c r="H34" s="28">
        <f>SUM(H22:H33)</f>
        <v>2887.1</v>
      </c>
      <c r="I34" s="28"/>
      <c r="J34" s="28">
        <f>J22+J23+J29+J30+J32+J33+J25+J24</f>
        <v>15574.7</v>
      </c>
      <c r="K34" s="28"/>
      <c r="L34" s="28">
        <f t="shared" si="5"/>
        <v>0</v>
      </c>
      <c r="M34" s="28"/>
    </row>
    <row r="35" spans="1:13" ht="15.75">
      <c r="A35" s="39" t="s">
        <v>53</v>
      </c>
      <c r="B35" s="40"/>
      <c r="C35" s="56">
        <f t="shared" si="4"/>
        <v>22277.1</v>
      </c>
      <c r="D35" s="57">
        <f>D21+D34</f>
        <v>26512.100000000002</v>
      </c>
      <c r="E35" s="57">
        <f>E21+E34</f>
        <v>21788.8</v>
      </c>
      <c r="F35" s="57">
        <f>F21+F34</f>
        <v>4723.3</v>
      </c>
      <c r="G35" s="57">
        <f>G21+G34</f>
        <v>22227.6</v>
      </c>
      <c r="H35" s="57">
        <f>H21+H34</f>
        <v>5558.299999999999</v>
      </c>
      <c r="I35" s="57"/>
      <c r="J35" s="57">
        <f>J21+J34</f>
        <v>16669.3</v>
      </c>
      <c r="K35" s="57"/>
      <c r="L35" s="57">
        <f>L21+L34</f>
        <v>49.5</v>
      </c>
      <c r="M35" s="57">
        <f>M21+M34</f>
        <v>0</v>
      </c>
    </row>
    <row r="36" spans="3:7" ht="15">
      <c r="C36" s="70" t="b">
        <f>C35=C21+C34</f>
        <v>1</v>
      </c>
      <c r="G36" s="70" t="b">
        <f>G35=G21+G34</f>
        <v>1</v>
      </c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C55" sqref="C55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9" width="12.1406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13" t="s">
        <v>23</v>
      </c>
    </row>
    <row r="2" spans="1:7" ht="15.75">
      <c r="A2" s="155" t="s">
        <v>97</v>
      </c>
      <c r="B2" s="155"/>
      <c r="C2" s="155"/>
      <c r="D2" s="155"/>
      <c r="E2" s="155"/>
      <c r="F2" s="155"/>
      <c r="G2" s="155"/>
    </row>
    <row r="3" spans="1:7" ht="15.75">
      <c r="A3" s="151"/>
      <c r="B3" s="151"/>
      <c r="C3" s="151"/>
      <c r="F3" s="152" t="s">
        <v>19</v>
      </c>
      <c r="G3" s="152"/>
    </row>
    <row r="4" spans="1:10" ht="29.25" customHeight="1">
      <c r="A4" s="1" t="s">
        <v>1</v>
      </c>
      <c r="B4" s="43"/>
      <c r="C4" s="153" t="s">
        <v>45</v>
      </c>
      <c r="D4" s="156" t="s">
        <v>22</v>
      </c>
      <c r="E4" s="168"/>
      <c r="F4" s="168"/>
      <c r="G4" s="168"/>
      <c r="H4" s="157"/>
      <c r="I4" s="176" t="s">
        <v>44</v>
      </c>
      <c r="J4" s="176"/>
    </row>
    <row r="5" spans="1:10" ht="15" customHeight="1">
      <c r="A5" s="2"/>
      <c r="B5" s="44" t="s">
        <v>20</v>
      </c>
      <c r="C5" s="154"/>
      <c r="D5" s="158" t="s">
        <v>46</v>
      </c>
      <c r="E5" s="159"/>
      <c r="F5" s="160"/>
      <c r="G5" s="180" t="s">
        <v>47</v>
      </c>
      <c r="H5" s="181"/>
      <c r="I5" s="164" t="s">
        <v>18</v>
      </c>
      <c r="J5" s="177" t="s">
        <v>54</v>
      </c>
    </row>
    <row r="6" spans="1:10" ht="15" customHeight="1">
      <c r="A6" s="2"/>
      <c r="B6" s="45"/>
      <c r="C6" s="154"/>
      <c r="D6" s="161"/>
      <c r="E6" s="162"/>
      <c r="F6" s="163"/>
      <c r="G6" s="182"/>
      <c r="H6" s="183"/>
      <c r="I6" s="165"/>
      <c r="J6" s="178"/>
    </row>
    <row r="7" spans="1:10" ht="18.75" customHeight="1">
      <c r="A7" s="3"/>
      <c r="B7" s="46"/>
      <c r="C7" s="154"/>
      <c r="D7" s="33" t="s">
        <v>18</v>
      </c>
      <c r="E7" s="33" t="s">
        <v>0</v>
      </c>
      <c r="F7" s="31" t="s">
        <v>48</v>
      </c>
      <c r="G7" s="33" t="s">
        <v>18</v>
      </c>
      <c r="H7" s="32" t="s">
        <v>54</v>
      </c>
      <c r="I7" s="175"/>
      <c r="J7" s="179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8">
        <v>10</v>
      </c>
    </row>
    <row r="10" spans="1:10" ht="15">
      <c r="A10" s="17" t="s">
        <v>49</v>
      </c>
      <c r="B10" s="26">
        <v>211</v>
      </c>
      <c r="C10" s="80">
        <f aca="true" t="shared" si="0" ref="C10:C40">D10+G10+I10</f>
        <v>9020.7</v>
      </c>
      <c r="D10" s="17">
        <f>E10+F10</f>
        <v>2323.4</v>
      </c>
      <c r="E10" s="17">
        <v>2323.4</v>
      </c>
      <c r="F10" s="78"/>
      <c r="G10" s="17">
        <v>219.7</v>
      </c>
      <c r="H10" s="17"/>
      <c r="I10" s="144">
        <v>6477.6</v>
      </c>
      <c r="J10" s="4">
        <v>4624.4</v>
      </c>
    </row>
    <row r="11" spans="1:10" ht="15">
      <c r="A11" s="17" t="s">
        <v>50</v>
      </c>
      <c r="B11" s="26">
        <v>213</v>
      </c>
      <c r="C11" s="80">
        <f t="shared" si="0"/>
        <v>25466</v>
      </c>
      <c r="D11" s="17">
        <f aca="true" t="shared" si="1" ref="D11:D21">E11+F11</f>
        <v>14672.1</v>
      </c>
      <c r="E11" s="17">
        <v>1218.6</v>
      </c>
      <c r="F11" s="78">
        <v>13453.5</v>
      </c>
      <c r="G11" s="17">
        <v>88.5</v>
      </c>
      <c r="H11" s="17"/>
      <c r="I11" s="144">
        <v>10705.4</v>
      </c>
      <c r="J11" s="4">
        <v>9685.3</v>
      </c>
    </row>
    <row r="12" spans="1:10" ht="15">
      <c r="A12" s="17" t="s">
        <v>12</v>
      </c>
      <c r="B12" s="16">
        <v>212</v>
      </c>
      <c r="C12" s="80">
        <f t="shared" si="0"/>
        <v>5</v>
      </c>
      <c r="D12" s="17">
        <f t="shared" si="1"/>
        <v>5</v>
      </c>
      <c r="E12" s="17">
        <v>1.3</v>
      </c>
      <c r="F12" s="78">
        <v>3.7</v>
      </c>
      <c r="G12" s="17"/>
      <c r="H12" s="17"/>
      <c r="I12" s="144">
        <v>0</v>
      </c>
      <c r="J12" s="4">
        <v>0</v>
      </c>
    </row>
    <row r="13" spans="1:10" ht="15">
      <c r="A13" s="17" t="s">
        <v>2</v>
      </c>
      <c r="B13" s="16">
        <v>221</v>
      </c>
      <c r="C13" s="80">
        <f t="shared" si="0"/>
        <v>19</v>
      </c>
      <c r="D13" s="17">
        <f t="shared" si="1"/>
        <v>1.6</v>
      </c>
      <c r="E13" s="79"/>
      <c r="F13" s="78">
        <v>1.6</v>
      </c>
      <c r="G13" s="17">
        <v>0</v>
      </c>
      <c r="H13" s="17"/>
      <c r="I13" s="144">
        <v>17.4</v>
      </c>
      <c r="J13" s="4">
        <v>12.4</v>
      </c>
    </row>
    <row r="14" spans="1:10" ht="15">
      <c r="A14" s="17" t="s">
        <v>3</v>
      </c>
      <c r="B14" s="16">
        <v>222</v>
      </c>
      <c r="C14" s="80">
        <f t="shared" si="0"/>
        <v>516.2</v>
      </c>
      <c r="D14" s="17">
        <f t="shared" si="1"/>
        <v>3.2</v>
      </c>
      <c r="E14" s="17">
        <v>0</v>
      </c>
      <c r="F14" s="78">
        <v>3.2</v>
      </c>
      <c r="G14" s="17"/>
      <c r="H14" s="17"/>
      <c r="I14" s="144">
        <v>513</v>
      </c>
      <c r="J14" s="4">
        <v>227.2</v>
      </c>
    </row>
    <row r="15" spans="1:10" ht="15">
      <c r="A15" s="17" t="s">
        <v>4</v>
      </c>
      <c r="B15" s="16">
        <v>223</v>
      </c>
      <c r="C15" s="80">
        <f t="shared" si="0"/>
        <v>827.1999999999999</v>
      </c>
      <c r="D15" s="17">
        <f t="shared" si="1"/>
        <v>0.3</v>
      </c>
      <c r="E15" s="17">
        <v>0.3</v>
      </c>
      <c r="F15" s="78"/>
      <c r="G15" s="17"/>
      <c r="H15" s="17"/>
      <c r="I15" s="145">
        <v>826.9</v>
      </c>
      <c r="J15" s="4">
        <v>822.8</v>
      </c>
    </row>
    <row r="16" spans="1:10" ht="15">
      <c r="A16" s="17" t="s">
        <v>86</v>
      </c>
      <c r="B16" s="16">
        <v>224</v>
      </c>
      <c r="C16" s="80">
        <f t="shared" si="0"/>
        <v>3.8</v>
      </c>
      <c r="D16" s="17">
        <f t="shared" si="1"/>
        <v>0</v>
      </c>
      <c r="E16" s="17">
        <v>0</v>
      </c>
      <c r="F16" s="78"/>
      <c r="G16" s="17"/>
      <c r="H16" s="17"/>
      <c r="I16" s="145">
        <v>3.8</v>
      </c>
      <c r="J16" s="4">
        <v>0</v>
      </c>
    </row>
    <row r="17" spans="1:10" ht="15">
      <c r="A17" s="17" t="s">
        <v>5</v>
      </c>
      <c r="B17" s="16">
        <v>225</v>
      </c>
      <c r="C17" s="80">
        <f t="shared" si="0"/>
        <v>2810.7</v>
      </c>
      <c r="D17" s="17">
        <f t="shared" si="1"/>
        <v>7.6</v>
      </c>
      <c r="E17" s="17">
        <v>7.6</v>
      </c>
      <c r="F17" s="78"/>
      <c r="G17" s="17"/>
      <c r="H17" s="17"/>
      <c r="I17" s="146">
        <v>2803.1</v>
      </c>
      <c r="J17" s="4">
        <v>1451.7</v>
      </c>
    </row>
    <row r="18" spans="1:10" ht="15">
      <c r="A18" s="17" t="s">
        <v>8</v>
      </c>
      <c r="B18" s="16">
        <v>226</v>
      </c>
      <c r="C18" s="80">
        <f t="shared" si="0"/>
        <v>4349.4</v>
      </c>
      <c r="D18" s="78">
        <f>E18+F18</f>
        <v>580.1</v>
      </c>
      <c r="E18" s="78">
        <v>358.5</v>
      </c>
      <c r="F18" s="78">
        <v>221.6</v>
      </c>
      <c r="G18" s="17">
        <v>848.6</v>
      </c>
      <c r="H18" s="17"/>
      <c r="I18" s="144">
        <v>2920.7</v>
      </c>
      <c r="J18" s="4">
        <v>2594.3</v>
      </c>
    </row>
    <row r="19" spans="1:10" ht="23.25" customHeight="1">
      <c r="A19" s="27" t="s">
        <v>88</v>
      </c>
      <c r="B19" s="16">
        <v>244</v>
      </c>
      <c r="C19" s="80">
        <f t="shared" si="0"/>
        <v>0</v>
      </c>
      <c r="D19" s="78">
        <f>E19+F19</f>
        <v>0</v>
      </c>
      <c r="E19" s="78">
        <v>0</v>
      </c>
      <c r="F19" s="78"/>
      <c r="G19" s="17"/>
      <c r="H19" s="17"/>
      <c r="I19" s="144"/>
      <c r="J19" s="4"/>
    </row>
    <row r="20" spans="1:10" ht="13.5" customHeight="1">
      <c r="A20" s="27" t="s">
        <v>76</v>
      </c>
      <c r="B20" s="16">
        <v>246</v>
      </c>
      <c r="C20" s="80">
        <f t="shared" si="0"/>
        <v>0</v>
      </c>
      <c r="D20" s="17">
        <f t="shared" si="1"/>
        <v>0</v>
      </c>
      <c r="E20" s="78">
        <v>0</v>
      </c>
      <c r="F20" s="78"/>
      <c r="G20" s="17"/>
      <c r="H20" s="17"/>
      <c r="I20" s="144"/>
      <c r="J20" s="4"/>
    </row>
    <row r="21" spans="1:10" ht="15">
      <c r="A21" s="17" t="s">
        <v>9</v>
      </c>
      <c r="B21" s="16">
        <v>262</v>
      </c>
      <c r="C21" s="80">
        <f t="shared" si="0"/>
        <v>1514.6</v>
      </c>
      <c r="D21" s="17">
        <f t="shared" si="1"/>
        <v>0</v>
      </c>
      <c r="E21" s="17">
        <v>0</v>
      </c>
      <c r="F21" s="78"/>
      <c r="G21" s="48">
        <v>1514.6</v>
      </c>
      <c r="H21" s="17"/>
      <c r="I21" s="145"/>
      <c r="J21" s="4"/>
    </row>
    <row r="22" spans="1:10" ht="15">
      <c r="A22" s="17" t="s">
        <v>21</v>
      </c>
      <c r="B22" s="16">
        <v>264</v>
      </c>
      <c r="C22" s="80">
        <f>D22+G22+I22</f>
        <v>657.8</v>
      </c>
      <c r="D22" s="17">
        <f>E22+F22</f>
        <v>310.1</v>
      </c>
      <c r="E22" s="118">
        <v>310.1</v>
      </c>
      <c r="F22" s="78"/>
      <c r="G22" s="17"/>
      <c r="H22" s="17"/>
      <c r="I22" s="144">
        <v>347.7</v>
      </c>
      <c r="J22" s="4">
        <v>181.1</v>
      </c>
    </row>
    <row r="23" spans="1:10" ht="15">
      <c r="A23" s="17" t="s">
        <v>89</v>
      </c>
      <c r="B23" s="16">
        <v>266</v>
      </c>
      <c r="C23" s="80">
        <f>D23+G23+I23</f>
        <v>1.5</v>
      </c>
      <c r="D23" s="17">
        <f>E23+F23</f>
        <v>0</v>
      </c>
      <c r="E23" s="118"/>
      <c r="F23" s="78"/>
      <c r="G23" s="17"/>
      <c r="H23" s="17"/>
      <c r="I23" s="144">
        <v>1.5</v>
      </c>
      <c r="J23" s="4">
        <v>0</v>
      </c>
    </row>
    <row r="24" spans="1:10" ht="15">
      <c r="A24" s="27" t="s">
        <v>43</v>
      </c>
      <c r="B24" s="16">
        <v>290</v>
      </c>
      <c r="C24" s="80">
        <f t="shared" si="0"/>
        <v>300.2</v>
      </c>
      <c r="D24" s="17">
        <f>E24+F24</f>
        <v>41.8</v>
      </c>
      <c r="E24" s="17">
        <v>13.3</v>
      </c>
      <c r="F24" s="78">
        <v>28.5</v>
      </c>
      <c r="G24" s="17"/>
      <c r="H24" s="17"/>
      <c r="I24" s="144">
        <v>258.4</v>
      </c>
      <c r="J24" s="4">
        <v>233.5</v>
      </c>
    </row>
    <row r="25" spans="1:10" ht="15">
      <c r="A25" s="17" t="s">
        <v>10</v>
      </c>
      <c r="B25" s="16">
        <v>310</v>
      </c>
      <c r="C25" s="80">
        <f t="shared" si="0"/>
        <v>1705.3999999999999</v>
      </c>
      <c r="D25" s="17">
        <f>E25+F25</f>
        <v>0</v>
      </c>
      <c r="E25" s="17"/>
      <c r="F25" s="78"/>
      <c r="G25" s="17">
        <v>1094.6</v>
      </c>
      <c r="H25" s="17">
        <v>1094.6</v>
      </c>
      <c r="I25" s="144">
        <v>610.8</v>
      </c>
      <c r="J25" s="4">
        <v>604.3</v>
      </c>
    </row>
    <row r="26" spans="1:10" ht="15">
      <c r="A26" s="17" t="s">
        <v>11</v>
      </c>
      <c r="B26" s="16">
        <v>340</v>
      </c>
      <c r="C26" s="80">
        <f t="shared" si="0"/>
        <v>1554.6000000000001</v>
      </c>
      <c r="D26" s="17">
        <f>E26+F26</f>
        <v>62.4</v>
      </c>
      <c r="E26" s="17">
        <v>58.9</v>
      </c>
      <c r="F26" s="78">
        <v>3.5</v>
      </c>
      <c r="G26" s="17">
        <v>0</v>
      </c>
      <c r="H26" s="17"/>
      <c r="I26" s="144">
        <v>1492.2</v>
      </c>
      <c r="J26" s="4">
        <v>1279.8</v>
      </c>
    </row>
    <row r="27" spans="1:10" s="15" customFormat="1" ht="15">
      <c r="A27" s="24" t="s">
        <v>51</v>
      </c>
      <c r="B27" s="28"/>
      <c r="C27" s="50">
        <f>D27+G27+I27</f>
        <v>48752.1</v>
      </c>
      <c r="D27" s="24">
        <f>SUM(D10:D26)</f>
        <v>18007.599999999995</v>
      </c>
      <c r="E27" s="24">
        <f aca="true" t="shared" si="2" ref="E27:J27">SUM(E10:E26)</f>
        <v>4292</v>
      </c>
      <c r="F27" s="24">
        <f t="shared" si="2"/>
        <v>13715.600000000002</v>
      </c>
      <c r="G27" s="24">
        <f>SUM(G10:G26)</f>
        <v>3765.9999999999995</v>
      </c>
      <c r="H27" s="24">
        <f t="shared" si="2"/>
        <v>1094.6</v>
      </c>
      <c r="I27" s="51">
        <f>SUM(I10:I26)</f>
        <v>26978.500000000004</v>
      </c>
      <c r="J27" s="28">
        <f t="shared" si="2"/>
        <v>21716.799999999996</v>
      </c>
    </row>
    <row r="28" spans="1:10" s="18" customFormat="1" ht="15">
      <c r="A28" s="19">
        <v>211</v>
      </c>
      <c r="B28" s="35"/>
      <c r="C28" s="80">
        <f t="shared" si="0"/>
        <v>4771.400000000001</v>
      </c>
      <c r="D28" s="17">
        <f aca="true" t="shared" si="3" ref="D28:D51">E28+F28</f>
        <v>2030.2</v>
      </c>
      <c r="E28" s="48">
        <v>2030.2</v>
      </c>
      <c r="F28" s="137">
        <v>0</v>
      </c>
      <c r="G28" s="36">
        <v>1717.4</v>
      </c>
      <c r="H28" s="36">
        <v>0</v>
      </c>
      <c r="I28" s="144">
        <v>1023.8</v>
      </c>
      <c r="J28" s="4">
        <v>848.8</v>
      </c>
    </row>
    <row r="29" spans="1:10" s="18" customFormat="1" ht="15">
      <c r="A29" s="19">
        <v>213</v>
      </c>
      <c r="B29" s="37"/>
      <c r="C29" s="80">
        <f t="shared" si="0"/>
        <v>29885.300000000003</v>
      </c>
      <c r="D29" s="17">
        <f t="shared" si="3"/>
        <v>11579.1</v>
      </c>
      <c r="E29" s="48">
        <v>699.6</v>
      </c>
      <c r="F29" s="137">
        <v>10879.5</v>
      </c>
      <c r="G29" s="36">
        <v>16318.7</v>
      </c>
      <c r="H29" s="36">
        <v>15221.9</v>
      </c>
      <c r="I29" s="144">
        <v>1987.5</v>
      </c>
      <c r="J29" s="4">
        <v>1887.9</v>
      </c>
    </row>
    <row r="30" spans="1:10" s="18" customFormat="1" ht="15">
      <c r="A30" s="19">
        <v>212</v>
      </c>
      <c r="B30" s="37"/>
      <c r="C30" s="80">
        <f t="shared" si="0"/>
        <v>466.7</v>
      </c>
      <c r="D30" s="17">
        <f t="shared" si="3"/>
        <v>241.5</v>
      </c>
      <c r="E30" s="48">
        <v>5</v>
      </c>
      <c r="F30" s="138">
        <v>236.5</v>
      </c>
      <c r="G30" s="36">
        <v>225.2</v>
      </c>
      <c r="H30" s="36">
        <v>225.2</v>
      </c>
      <c r="I30" s="144"/>
      <c r="J30" s="4"/>
    </row>
    <row r="31" spans="1:10" s="18" customFormat="1" ht="15">
      <c r="A31" s="19">
        <v>221</v>
      </c>
      <c r="B31" s="37"/>
      <c r="C31" s="80">
        <f t="shared" si="0"/>
        <v>392.40000000000003</v>
      </c>
      <c r="D31" s="17">
        <f t="shared" si="3"/>
        <v>161.20000000000002</v>
      </c>
      <c r="E31" s="48">
        <v>6.3</v>
      </c>
      <c r="F31" s="137">
        <v>154.9</v>
      </c>
      <c r="G31" s="36">
        <v>190.1</v>
      </c>
      <c r="H31" s="36">
        <v>127.6</v>
      </c>
      <c r="I31" s="144">
        <v>41.1</v>
      </c>
      <c r="J31" s="4">
        <v>41.1</v>
      </c>
    </row>
    <row r="32" spans="1:10" s="18" customFormat="1" ht="15">
      <c r="A32" s="19">
        <v>222</v>
      </c>
      <c r="B32" s="37"/>
      <c r="C32" s="80">
        <f t="shared" si="0"/>
        <v>57.400000000000006</v>
      </c>
      <c r="D32" s="17">
        <f t="shared" si="3"/>
        <v>57.400000000000006</v>
      </c>
      <c r="E32" s="48">
        <v>10.2</v>
      </c>
      <c r="F32" s="137">
        <v>47.2</v>
      </c>
      <c r="G32" s="36"/>
      <c r="H32" s="36"/>
      <c r="I32" s="144"/>
      <c r="J32" s="4"/>
    </row>
    <row r="33" spans="1:10" s="18" customFormat="1" ht="15">
      <c r="A33" s="19">
        <v>223</v>
      </c>
      <c r="B33" s="37"/>
      <c r="C33" s="80">
        <f t="shared" si="0"/>
        <v>3866.6</v>
      </c>
      <c r="D33" s="17">
        <f t="shared" si="3"/>
        <v>3657</v>
      </c>
      <c r="E33" s="48">
        <v>206.2</v>
      </c>
      <c r="F33" s="137">
        <v>3450.8</v>
      </c>
      <c r="G33" s="36"/>
      <c r="H33" s="36"/>
      <c r="I33" s="145">
        <v>209.6</v>
      </c>
      <c r="J33" s="4">
        <v>208.6</v>
      </c>
    </row>
    <row r="34" spans="1:10" s="18" customFormat="1" ht="15">
      <c r="A34" s="19">
        <v>224</v>
      </c>
      <c r="B34" s="37"/>
      <c r="C34" s="80">
        <f t="shared" si="0"/>
        <v>240</v>
      </c>
      <c r="D34" s="17">
        <f t="shared" si="3"/>
        <v>240</v>
      </c>
      <c r="E34" s="48">
        <v>0</v>
      </c>
      <c r="F34" s="137">
        <v>240</v>
      </c>
      <c r="G34" s="36"/>
      <c r="H34" s="36"/>
      <c r="I34" s="147">
        <v>0</v>
      </c>
      <c r="J34" s="17">
        <v>0</v>
      </c>
    </row>
    <row r="35" spans="1:10" s="18" customFormat="1" ht="15">
      <c r="A35" s="75">
        <v>225</v>
      </c>
      <c r="B35" s="37"/>
      <c r="C35" s="80">
        <f>D35+G35+I35</f>
        <v>3051.4</v>
      </c>
      <c r="D35" s="17">
        <f t="shared" si="3"/>
        <v>2964</v>
      </c>
      <c r="E35" s="48">
        <v>204.8</v>
      </c>
      <c r="F35" s="138">
        <v>2759.2</v>
      </c>
      <c r="G35" s="48"/>
      <c r="H35" s="48"/>
      <c r="I35" s="146">
        <v>87.4</v>
      </c>
      <c r="J35" s="4">
        <v>85.1</v>
      </c>
    </row>
    <row r="36" spans="1:10" s="18" customFormat="1" ht="15">
      <c r="A36" s="75">
        <v>226</v>
      </c>
      <c r="B36" s="37"/>
      <c r="C36" s="80">
        <f t="shared" si="0"/>
        <v>4638.8</v>
      </c>
      <c r="D36" s="17">
        <f t="shared" si="3"/>
        <v>4470.7</v>
      </c>
      <c r="E36" s="48">
        <v>826.7</v>
      </c>
      <c r="F36" s="138">
        <v>3644</v>
      </c>
      <c r="G36" s="48"/>
      <c r="H36" s="48"/>
      <c r="I36" s="144">
        <v>168.1</v>
      </c>
      <c r="J36" s="4">
        <v>168.1</v>
      </c>
    </row>
    <row r="37" spans="1:10" s="18" customFormat="1" ht="15">
      <c r="A37" s="75">
        <v>266</v>
      </c>
      <c r="B37" s="37"/>
      <c r="C37" s="80">
        <f t="shared" si="0"/>
        <v>10.4</v>
      </c>
      <c r="D37" s="17">
        <f t="shared" si="3"/>
        <v>0</v>
      </c>
      <c r="E37" s="48">
        <v>0</v>
      </c>
      <c r="F37" s="138"/>
      <c r="G37" s="48">
        <v>10.4</v>
      </c>
      <c r="H37" s="48"/>
      <c r="I37" s="144"/>
      <c r="J37" s="4"/>
    </row>
    <row r="38" spans="1:10" s="18" customFormat="1" ht="15">
      <c r="A38" s="75">
        <v>290</v>
      </c>
      <c r="B38" s="37"/>
      <c r="C38" s="80">
        <f t="shared" si="0"/>
        <v>748.0999999999999</v>
      </c>
      <c r="D38" s="17">
        <f t="shared" si="3"/>
        <v>743.1999999999999</v>
      </c>
      <c r="E38" s="48">
        <v>150.9</v>
      </c>
      <c r="F38" s="138">
        <v>592.3</v>
      </c>
      <c r="G38" s="48"/>
      <c r="H38" s="48"/>
      <c r="I38" s="144">
        <v>4.9</v>
      </c>
      <c r="J38" s="4">
        <v>4.5</v>
      </c>
    </row>
    <row r="39" spans="1:10" s="18" customFormat="1" ht="15">
      <c r="A39" s="75">
        <v>310</v>
      </c>
      <c r="B39" s="37"/>
      <c r="C39" s="80">
        <f t="shared" si="0"/>
        <v>551.5</v>
      </c>
      <c r="D39" s="17">
        <f t="shared" si="3"/>
        <v>164.7</v>
      </c>
      <c r="E39" s="48">
        <v>19</v>
      </c>
      <c r="F39" s="138">
        <v>145.7</v>
      </c>
      <c r="G39" s="48"/>
      <c r="H39" s="48"/>
      <c r="I39" s="147">
        <v>386.8</v>
      </c>
      <c r="J39" s="17"/>
    </row>
    <row r="40" spans="1:10" s="18" customFormat="1" ht="15">
      <c r="A40" s="75">
        <v>340</v>
      </c>
      <c r="B40" s="37"/>
      <c r="C40" s="80">
        <f t="shared" si="0"/>
        <v>6597</v>
      </c>
      <c r="D40" s="17">
        <f t="shared" si="3"/>
        <v>6582.9</v>
      </c>
      <c r="E40" s="48">
        <v>3604.2</v>
      </c>
      <c r="F40" s="138">
        <v>2978.7</v>
      </c>
      <c r="G40" s="48">
        <v>0</v>
      </c>
      <c r="H40" s="48">
        <v>0</v>
      </c>
      <c r="I40" s="144">
        <v>14.1</v>
      </c>
      <c r="J40" s="4">
        <v>12.2</v>
      </c>
    </row>
    <row r="41" spans="1:12" s="18" customFormat="1" ht="15" hidden="1">
      <c r="A41" s="19"/>
      <c r="B41" s="16"/>
      <c r="C41" s="14" t="e">
        <f>D41+G41+#REF!</f>
        <v>#REF!</v>
      </c>
      <c r="D41" s="48">
        <f t="shared" si="3"/>
        <v>0</v>
      </c>
      <c r="E41" s="48"/>
      <c r="F41" s="48"/>
      <c r="G41" s="48"/>
      <c r="H41" s="48"/>
      <c r="J41" s="17"/>
      <c r="K41" s="124"/>
      <c r="L41" s="124"/>
    </row>
    <row r="42" spans="1:12" s="18" customFormat="1" ht="15" hidden="1">
      <c r="A42" s="21" t="s">
        <v>38</v>
      </c>
      <c r="B42" s="22"/>
      <c r="C42" s="23" t="e">
        <f>D42+G42+#REF!</f>
        <v>#REF!</v>
      </c>
      <c r="D42" s="71">
        <f t="shared" si="3"/>
        <v>0</v>
      </c>
      <c r="E42" s="72"/>
      <c r="F42" s="72"/>
      <c r="G42" s="72"/>
      <c r="H42" s="72"/>
      <c r="J42" s="17"/>
      <c r="K42" s="124"/>
      <c r="L42" s="124"/>
    </row>
    <row r="43" spans="1:12" s="18" customFormat="1" ht="15" hidden="1">
      <c r="A43" s="21" t="s">
        <v>39</v>
      </c>
      <c r="B43" s="22"/>
      <c r="C43" s="23" t="e">
        <f>D43+G43+#REF!</f>
        <v>#REF!</v>
      </c>
      <c r="D43" s="73">
        <f t="shared" si="3"/>
        <v>0</v>
      </c>
      <c r="E43" s="72"/>
      <c r="F43" s="72"/>
      <c r="G43" s="72"/>
      <c r="H43" s="72"/>
      <c r="J43" s="17"/>
      <c r="K43" s="124"/>
      <c r="L43" s="124"/>
    </row>
    <row r="44" spans="1:12" s="18" customFormat="1" ht="15" hidden="1">
      <c r="A44" s="21" t="s">
        <v>40</v>
      </c>
      <c r="B44" s="22"/>
      <c r="C44" s="23" t="e">
        <f>D44+G44+#REF!</f>
        <v>#REF!</v>
      </c>
      <c r="D44" s="73">
        <f t="shared" si="3"/>
        <v>0</v>
      </c>
      <c r="E44" s="72"/>
      <c r="F44" s="72"/>
      <c r="G44" s="72"/>
      <c r="H44" s="72"/>
      <c r="J44" s="17"/>
      <c r="K44" s="124"/>
      <c r="L44" s="124"/>
    </row>
    <row r="45" spans="1:12" s="18" customFormat="1" ht="15" hidden="1">
      <c r="A45" s="21" t="s">
        <v>41</v>
      </c>
      <c r="B45" s="22"/>
      <c r="C45" s="23" t="e">
        <f>D45+G45+#REF!</f>
        <v>#REF!</v>
      </c>
      <c r="D45" s="73">
        <f t="shared" si="3"/>
        <v>0</v>
      </c>
      <c r="E45" s="72">
        <v>0</v>
      </c>
      <c r="F45" s="72"/>
      <c r="G45" s="72"/>
      <c r="H45" s="72"/>
      <c r="J45" s="17"/>
      <c r="K45" s="124"/>
      <c r="L45" s="124"/>
    </row>
    <row r="46" spans="1:12" s="18" customFormat="1" ht="15" hidden="1">
      <c r="A46" s="21" t="s">
        <v>42</v>
      </c>
      <c r="B46" s="22"/>
      <c r="C46" s="23" t="e">
        <f>D46+G46+#REF!</f>
        <v>#REF!</v>
      </c>
      <c r="D46" s="73">
        <f t="shared" si="3"/>
        <v>0</v>
      </c>
      <c r="E46" s="72"/>
      <c r="F46" s="72"/>
      <c r="G46" s="72"/>
      <c r="H46" s="72"/>
      <c r="J46" s="17"/>
      <c r="K46" s="124"/>
      <c r="L46" s="124"/>
    </row>
    <row r="47" spans="1:12" ht="15" hidden="1">
      <c r="A47" s="17" t="s">
        <v>13</v>
      </c>
      <c r="B47" s="16"/>
      <c r="C47" s="14" t="e">
        <f>D47+G47+#REF!</f>
        <v>#REF!</v>
      </c>
      <c r="D47" s="48">
        <f t="shared" si="3"/>
        <v>0</v>
      </c>
      <c r="E47" s="48"/>
      <c r="F47" s="48"/>
      <c r="G47" s="48"/>
      <c r="H47" s="48"/>
      <c r="J47" s="4"/>
      <c r="K47" s="125"/>
      <c r="L47" s="125"/>
    </row>
    <row r="48" spans="1:12" ht="15" hidden="1">
      <c r="A48" s="17" t="s">
        <v>14</v>
      </c>
      <c r="B48" s="16"/>
      <c r="C48" s="14" t="e">
        <f>D48+G48+#REF!</f>
        <v>#REF!</v>
      </c>
      <c r="D48" s="48">
        <f t="shared" si="3"/>
        <v>0</v>
      </c>
      <c r="E48" s="48">
        <v>0</v>
      </c>
      <c r="F48" s="48"/>
      <c r="G48" s="48"/>
      <c r="H48" s="48"/>
      <c r="J48" s="4"/>
      <c r="K48" s="125"/>
      <c r="L48" s="125"/>
    </row>
    <row r="49" spans="1:12" ht="15" hidden="1">
      <c r="A49" s="17" t="s">
        <v>25</v>
      </c>
      <c r="B49" s="16"/>
      <c r="C49" s="14" t="e">
        <f>D49+G49+#REF!</f>
        <v>#REF!</v>
      </c>
      <c r="D49" s="48">
        <f t="shared" si="3"/>
        <v>0</v>
      </c>
      <c r="E49" s="48">
        <v>0</v>
      </c>
      <c r="F49" s="48"/>
      <c r="G49" s="48"/>
      <c r="H49" s="48"/>
      <c r="J49" s="4"/>
      <c r="K49" s="125"/>
      <c r="L49" s="125"/>
    </row>
    <row r="50" spans="1:12" ht="15" hidden="1">
      <c r="A50" s="17" t="s">
        <v>24</v>
      </c>
      <c r="B50" s="16"/>
      <c r="C50" s="14" t="e">
        <f>D50+G50+#REF!</f>
        <v>#REF!</v>
      </c>
      <c r="D50" s="48">
        <f t="shared" si="3"/>
        <v>0</v>
      </c>
      <c r="E50" s="48"/>
      <c r="F50" s="48"/>
      <c r="G50" s="48"/>
      <c r="H50" s="48"/>
      <c r="J50" s="4"/>
      <c r="K50" s="125"/>
      <c r="L50" s="125"/>
    </row>
    <row r="51" spans="1:12" ht="15" hidden="1">
      <c r="A51" s="17" t="s">
        <v>26</v>
      </c>
      <c r="B51" s="16"/>
      <c r="C51" s="14" t="e">
        <f>D51+G51+#REF!</f>
        <v>#REF!</v>
      </c>
      <c r="D51" s="48">
        <f t="shared" si="3"/>
        <v>0</v>
      </c>
      <c r="E51" s="48">
        <v>0</v>
      </c>
      <c r="F51" s="48"/>
      <c r="G51" s="48"/>
      <c r="H51" s="48"/>
      <c r="J51" s="4"/>
      <c r="K51" s="125"/>
      <c r="L51" s="125"/>
    </row>
    <row r="52" spans="1:12" s="15" customFormat="1" ht="15">
      <c r="A52" s="24" t="s">
        <v>52</v>
      </c>
      <c r="B52" s="28">
        <v>241</v>
      </c>
      <c r="C52" s="34">
        <f>D52+G52+I52</f>
        <v>55277.00000000001</v>
      </c>
      <c r="D52" s="74">
        <f aca="true" t="shared" si="4" ref="D52:J52">SUM(D28:D40)</f>
        <v>32891.9</v>
      </c>
      <c r="E52" s="74">
        <f t="shared" si="4"/>
        <v>7763.099999999999</v>
      </c>
      <c r="F52" s="74">
        <f t="shared" si="4"/>
        <v>25128.800000000003</v>
      </c>
      <c r="G52" s="74">
        <f t="shared" si="4"/>
        <v>18461.800000000003</v>
      </c>
      <c r="H52" s="74">
        <f t="shared" si="4"/>
        <v>15574.7</v>
      </c>
      <c r="I52" s="28">
        <f t="shared" si="4"/>
        <v>3923.3</v>
      </c>
      <c r="J52" s="28">
        <f t="shared" si="4"/>
        <v>3256.2999999999993</v>
      </c>
      <c r="K52" s="135"/>
      <c r="L52" s="135"/>
    </row>
    <row r="53" spans="1:10" s="38" customFormat="1" ht="23.25" customHeight="1">
      <c r="A53" s="39" t="s">
        <v>53</v>
      </c>
      <c r="B53" s="40"/>
      <c r="C53" s="49">
        <f>D53+G53+I53</f>
        <v>104029.1</v>
      </c>
      <c r="D53" s="41">
        <f aca="true" t="shared" si="5" ref="D53:J53">D27+D52</f>
        <v>50899.5</v>
      </c>
      <c r="E53" s="41">
        <f t="shared" si="5"/>
        <v>12055.099999999999</v>
      </c>
      <c r="F53" s="41">
        <f t="shared" si="5"/>
        <v>38844.40000000001</v>
      </c>
      <c r="G53" s="41">
        <f t="shared" si="5"/>
        <v>22227.800000000003</v>
      </c>
      <c r="H53" s="41">
        <f t="shared" si="5"/>
        <v>16669.3</v>
      </c>
      <c r="I53" s="57">
        <f t="shared" si="5"/>
        <v>30901.800000000003</v>
      </c>
      <c r="J53" s="57">
        <f t="shared" si="5"/>
        <v>24973.099999999995</v>
      </c>
    </row>
    <row r="54" spans="1:9" s="12" customFormat="1" ht="41.25" customHeight="1">
      <c r="A54" s="10"/>
      <c r="B54" s="11"/>
      <c r="C54" s="81" t="b">
        <f>C53=C27+C52</f>
        <v>1</v>
      </c>
      <c r="D54" s="88"/>
      <c r="I54" s="133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2" sqref="O32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23</v>
      </c>
    </row>
    <row r="3" spans="1:7" ht="15.75">
      <c r="A3" s="117" t="s">
        <v>98</v>
      </c>
      <c r="B3" s="117"/>
      <c r="C3" s="117"/>
      <c r="D3" s="117"/>
      <c r="E3" s="117"/>
      <c r="F3" s="117"/>
      <c r="G3" s="117"/>
    </row>
    <row r="4" spans="1:7" ht="15.75">
      <c r="A4" s="151"/>
      <c r="B4" s="151"/>
      <c r="C4" s="151"/>
      <c r="F4" s="152" t="s">
        <v>19</v>
      </c>
      <c r="G4" s="152"/>
    </row>
    <row r="5" spans="1:18" ht="18" customHeight="1">
      <c r="A5" s="191" t="s">
        <v>1</v>
      </c>
      <c r="B5" s="189"/>
      <c r="C5" s="187" t="s">
        <v>62</v>
      </c>
      <c r="D5" s="156" t="s">
        <v>63</v>
      </c>
      <c r="E5" s="168"/>
      <c r="F5" s="168"/>
      <c r="G5" s="168"/>
      <c r="H5" s="168"/>
      <c r="I5" s="157"/>
      <c r="J5" s="185" t="s">
        <v>70</v>
      </c>
      <c r="K5" s="184" t="s">
        <v>63</v>
      </c>
      <c r="L5" s="184"/>
      <c r="M5" s="184"/>
      <c r="N5" s="184"/>
      <c r="O5" s="184"/>
      <c r="P5" s="184"/>
      <c r="Q5" s="184"/>
      <c r="R5" s="129"/>
    </row>
    <row r="6" spans="1:17" ht="15">
      <c r="A6" s="192"/>
      <c r="B6" s="190"/>
      <c r="C6" s="188"/>
      <c r="D6" s="33" t="s">
        <v>64</v>
      </c>
      <c r="E6" s="33" t="s">
        <v>65</v>
      </c>
      <c r="F6" s="31" t="s">
        <v>66</v>
      </c>
      <c r="G6" s="33" t="s">
        <v>67</v>
      </c>
      <c r="H6" s="92" t="s">
        <v>68</v>
      </c>
      <c r="I6" s="94" t="s">
        <v>69</v>
      </c>
      <c r="J6" s="186"/>
      <c r="K6" s="139" t="s">
        <v>64</v>
      </c>
      <c r="L6" s="139" t="s">
        <v>65</v>
      </c>
      <c r="M6" s="140" t="s">
        <v>66</v>
      </c>
      <c r="N6" s="139" t="s">
        <v>67</v>
      </c>
      <c r="O6" s="140" t="s">
        <v>68</v>
      </c>
      <c r="P6" s="130" t="s">
        <v>69</v>
      </c>
      <c r="Q6" s="48" t="s">
        <v>72</v>
      </c>
    </row>
    <row r="7" spans="1:17" ht="15">
      <c r="A7" s="17" t="s">
        <v>49</v>
      </c>
      <c r="B7" s="26">
        <v>211</v>
      </c>
      <c r="C7" s="53">
        <f>D7+E7+F7+G7+H7+I7</f>
        <v>0</v>
      </c>
      <c r="D7" s="26"/>
      <c r="E7" s="26"/>
      <c r="F7" s="26"/>
      <c r="G7" s="26"/>
      <c r="H7" s="26"/>
      <c r="I7" s="94"/>
      <c r="J7" s="53">
        <f>K7+L7+M7+N7+O7+P7+Q7</f>
        <v>0</v>
      </c>
      <c r="K7" s="26"/>
      <c r="L7" s="26"/>
      <c r="M7" s="26"/>
      <c r="N7" s="26"/>
      <c r="O7" s="26"/>
      <c r="P7" s="94"/>
      <c r="Q7" s="126"/>
    </row>
    <row r="8" spans="1:17" ht="15">
      <c r="A8" s="17" t="s">
        <v>50</v>
      </c>
      <c r="B8" s="26">
        <v>213</v>
      </c>
      <c r="C8" s="53">
        <f>D8+E8+F8+G8+H8+I8</f>
        <v>0</v>
      </c>
      <c r="D8" s="26"/>
      <c r="E8" s="26"/>
      <c r="F8" s="26"/>
      <c r="G8" s="26"/>
      <c r="H8" s="26"/>
      <c r="I8" s="94"/>
      <c r="J8" s="53">
        <f aca="true" t="shared" si="0" ref="J8:J30">K8+L8+M8+N8+O8+P8+Q8</f>
        <v>0</v>
      </c>
      <c r="K8" s="26"/>
      <c r="L8" s="26"/>
      <c r="M8" s="26"/>
      <c r="N8" s="26"/>
      <c r="O8" s="26"/>
      <c r="P8" s="94"/>
      <c r="Q8" s="126"/>
    </row>
    <row r="9" spans="1:17" ht="15">
      <c r="A9" s="17" t="s">
        <v>12</v>
      </c>
      <c r="B9" s="16">
        <v>212</v>
      </c>
      <c r="C9" s="53">
        <f>D9+E9+F9+G9+H9+I9</f>
        <v>0</v>
      </c>
      <c r="D9" s="26"/>
      <c r="E9" s="26"/>
      <c r="F9" s="26"/>
      <c r="G9" s="26"/>
      <c r="H9" s="26"/>
      <c r="I9" s="94"/>
      <c r="J9" s="53">
        <f>K9+L9+M9+N9+O9+P9+Q9</f>
        <v>3.7</v>
      </c>
      <c r="K9" s="26">
        <v>1.3</v>
      </c>
      <c r="L9" s="26">
        <v>2.4</v>
      </c>
      <c r="M9" s="26"/>
      <c r="N9" s="26"/>
      <c r="O9" s="26">
        <v>0</v>
      </c>
      <c r="P9" s="94"/>
      <c r="Q9" s="126">
        <v>0</v>
      </c>
    </row>
    <row r="10" spans="1:17" ht="15" hidden="1">
      <c r="A10" s="17" t="s">
        <v>15</v>
      </c>
      <c r="B10" s="16"/>
      <c r="C10" s="53"/>
      <c r="D10" s="26"/>
      <c r="E10" s="26"/>
      <c r="F10" s="26"/>
      <c r="G10" s="26"/>
      <c r="H10" s="26"/>
      <c r="I10" s="94"/>
      <c r="J10" s="53">
        <f t="shared" si="0"/>
        <v>0</v>
      </c>
      <c r="K10" s="26"/>
      <c r="L10" s="26"/>
      <c r="M10" s="26"/>
      <c r="N10" s="26"/>
      <c r="O10" s="26"/>
      <c r="P10" s="94"/>
      <c r="Q10" s="126"/>
    </row>
    <row r="11" spans="1:17" ht="15" hidden="1">
      <c r="A11" s="25" t="s">
        <v>32</v>
      </c>
      <c r="B11" s="22"/>
      <c r="C11" s="110"/>
      <c r="D11" s="22"/>
      <c r="E11" s="22"/>
      <c r="F11" s="22"/>
      <c r="G11" s="22"/>
      <c r="H11" s="22"/>
      <c r="I11" s="94"/>
      <c r="J11" s="53">
        <f t="shared" si="0"/>
        <v>0</v>
      </c>
      <c r="K11" s="22"/>
      <c r="L11" s="22"/>
      <c r="M11" s="22"/>
      <c r="N11" s="22"/>
      <c r="O11" s="22"/>
      <c r="P11" s="94"/>
      <c r="Q11" s="126"/>
    </row>
    <row r="12" spans="1:17" ht="15" hidden="1">
      <c r="A12" s="25" t="s">
        <v>27</v>
      </c>
      <c r="B12" s="22"/>
      <c r="C12" s="110"/>
      <c r="D12" s="22"/>
      <c r="E12" s="22"/>
      <c r="F12" s="22"/>
      <c r="G12" s="22"/>
      <c r="H12" s="22"/>
      <c r="I12" s="94"/>
      <c r="J12" s="53">
        <f t="shared" si="0"/>
        <v>0</v>
      </c>
      <c r="K12" s="22"/>
      <c r="L12" s="22"/>
      <c r="M12" s="22"/>
      <c r="N12" s="22"/>
      <c r="O12" s="22"/>
      <c r="P12" s="94"/>
      <c r="Q12" s="126"/>
    </row>
    <row r="13" spans="1:17" ht="15" hidden="1">
      <c r="A13" s="25" t="s">
        <v>28</v>
      </c>
      <c r="B13" s="22"/>
      <c r="C13" s="110"/>
      <c r="D13" s="22"/>
      <c r="E13" s="22"/>
      <c r="F13" s="22"/>
      <c r="G13" s="22"/>
      <c r="H13" s="22"/>
      <c r="I13" s="94"/>
      <c r="J13" s="53">
        <f t="shared" si="0"/>
        <v>0</v>
      </c>
      <c r="K13" s="22"/>
      <c r="L13" s="22"/>
      <c r="M13" s="22"/>
      <c r="N13" s="22"/>
      <c r="O13" s="22"/>
      <c r="P13" s="94"/>
      <c r="Q13" s="126"/>
    </row>
    <row r="14" spans="1:17" ht="15">
      <c r="A14" s="17" t="s">
        <v>2</v>
      </c>
      <c r="B14" s="16">
        <v>221</v>
      </c>
      <c r="C14" s="53">
        <f>D14+E14+F14+G14+H14+I14</f>
        <v>0</v>
      </c>
      <c r="D14" s="26"/>
      <c r="E14" s="54"/>
      <c r="F14" s="26"/>
      <c r="G14" s="26"/>
      <c r="H14" s="26"/>
      <c r="I14" s="94"/>
      <c r="J14" s="53">
        <f t="shared" si="0"/>
        <v>1.6</v>
      </c>
      <c r="K14" s="26">
        <v>1.5</v>
      </c>
      <c r="L14" s="54"/>
      <c r="M14" s="26">
        <v>0.1</v>
      </c>
      <c r="N14" s="26"/>
      <c r="O14" s="26">
        <v>0</v>
      </c>
      <c r="P14" s="94"/>
      <c r="Q14" s="126"/>
    </row>
    <row r="15" spans="1:17" ht="15">
      <c r="A15" s="17" t="s">
        <v>3</v>
      </c>
      <c r="B15" s="16">
        <v>222</v>
      </c>
      <c r="C15" s="53">
        <f>D15+E15+F15+G15+H15+I15</f>
        <v>0</v>
      </c>
      <c r="D15" s="26"/>
      <c r="E15" s="26"/>
      <c r="F15" s="26"/>
      <c r="G15" s="26"/>
      <c r="H15" s="26"/>
      <c r="I15" s="94"/>
      <c r="J15" s="53">
        <f t="shared" si="0"/>
        <v>3.2</v>
      </c>
      <c r="K15" s="26">
        <v>0</v>
      </c>
      <c r="L15" s="26"/>
      <c r="M15" s="26"/>
      <c r="N15" s="26"/>
      <c r="O15" s="26">
        <v>3.2</v>
      </c>
      <c r="P15" s="94">
        <v>0</v>
      </c>
      <c r="Q15" s="126">
        <v>0</v>
      </c>
    </row>
    <row r="16" spans="1:17" ht="15">
      <c r="A16" s="17" t="s">
        <v>4</v>
      </c>
      <c r="B16" s="16">
        <v>223</v>
      </c>
      <c r="C16" s="53">
        <f>D16+E16+F16+G16+H16+I16</f>
        <v>0</v>
      </c>
      <c r="D16" s="26"/>
      <c r="E16" s="26"/>
      <c r="F16" s="26"/>
      <c r="G16" s="26"/>
      <c r="H16" s="26"/>
      <c r="I16" s="94"/>
      <c r="J16" s="53">
        <f t="shared" si="0"/>
        <v>0</v>
      </c>
      <c r="K16" s="26">
        <v>0</v>
      </c>
      <c r="L16" s="26"/>
      <c r="M16" s="26"/>
      <c r="N16" s="26"/>
      <c r="O16" s="26">
        <v>0</v>
      </c>
      <c r="P16" s="94"/>
      <c r="Q16" s="126"/>
    </row>
    <row r="17" spans="1:17" ht="15">
      <c r="A17" s="17" t="s">
        <v>5</v>
      </c>
      <c r="B17" s="16">
        <v>225</v>
      </c>
      <c r="C17" s="53">
        <f>D17+E17+F17+G17+H17+I17</f>
        <v>0</v>
      </c>
      <c r="D17" s="26"/>
      <c r="E17" s="26"/>
      <c r="F17" s="26"/>
      <c r="G17" s="26"/>
      <c r="H17" s="26"/>
      <c r="I17" s="94"/>
      <c r="J17" s="53">
        <f t="shared" si="0"/>
        <v>0</v>
      </c>
      <c r="K17" s="26">
        <v>0</v>
      </c>
      <c r="L17" s="26"/>
      <c r="M17" s="26">
        <v>0</v>
      </c>
      <c r="N17" s="26">
        <v>0</v>
      </c>
      <c r="O17" s="26">
        <v>0</v>
      </c>
      <c r="P17" s="94">
        <v>0</v>
      </c>
      <c r="Q17" s="126">
        <v>0</v>
      </c>
    </row>
    <row r="18" spans="1:18" ht="15" hidden="1">
      <c r="A18" s="25" t="s">
        <v>6</v>
      </c>
      <c r="B18" s="22"/>
      <c r="C18" s="111"/>
      <c r="D18" s="22"/>
      <c r="E18" s="22"/>
      <c r="F18" s="22"/>
      <c r="G18" s="22"/>
      <c r="H18" s="22"/>
      <c r="I18" s="26"/>
      <c r="J18" s="53">
        <f t="shared" si="0"/>
        <v>0</v>
      </c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 t="s">
        <v>7</v>
      </c>
      <c r="B19" s="22"/>
      <c r="C19" s="111"/>
      <c r="D19" s="22"/>
      <c r="E19" s="22"/>
      <c r="F19" s="22"/>
      <c r="G19" s="22"/>
      <c r="H19" s="22"/>
      <c r="I19" s="26"/>
      <c r="J19" s="53">
        <f t="shared" si="0"/>
        <v>0</v>
      </c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 t="s">
        <v>8</v>
      </c>
      <c r="B20" s="16">
        <v>226</v>
      </c>
      <c r="C20" s="53">
        <f>D20+E20+F20+G20+H20+I20</f>
        <v>0</v>
      </c>
      <c r="D20" s="26"/>
      <c r="E20" s="89"/>
      <c r="F20" s="26"/>
      <c r="G20" s="26"/>
      <c r="H20" s="26"/>
      <c r="I20" s="26"/>
      <c r="J20" s="150">
        <f>K20+L20+M20+N20+O20+P20+Q20</f>
        <v>221.6</v>
      </c>
      <c r="K20" s="26">
        <v>0</v>
      </c>
      <c r="L20" s="89">
        <v>7.9</v>
      </c>
      <c r="M20" s="26">
        <v>0</v>
      </c>
      <c r="N20" s="26">
        <v>6.1</v>
      </c>
      <c r="O20" s="26">
        <v>207.6</v>
      </c>
      <c r="P20" s="26">
        <v>0</v>
      </c>
      <c r="Q20" s="127">
        <v>0</v>
      </c>
      <c r="R20" s="124"/>
    </row>
    <row r="21" spans="1:18" ht="15" hidden="1">
      <c r="A21" s="25" t="s">
        <v>16</v>
      </c>
      <c r="B21" s="22"/>
      <c r="C21" s="110"/>
      <c r="D21" s="22"/>
      <c r="E21" s="22"/>
      <c r="F21" s="22"/>
      <c r="G21" s="22"/>
      <c r="H21" s="22"/>
      <c r="I21" s="26"/>
      <c r="J21" s="53">
        <f t="shared" si="0"/>
        <v>0</v>
      </c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 t="s">
        <v>29</v>
      </c>
      <c r="B22" s="22"/>
      <c r="C22" s="110"/>
      <c r="D22" s="22"/>
      <c r="E22" s="22"/>
      <c r="F22" s="22"/>
      <c r="G22" s="22"/>
      <c r="H22" s="22"/>
      <c r="I22" s="26"/>
      <c r="J22" s="53">
        <f t="shared" si="0"/>
        <v>0</v>
      </c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 t="s">
        <v>30</v>
      </c>
      <c r="B23" s="22"/>
      <c r="C23" s="110"/>
      <c r="D23" s="22"/>
      <c r="E23" s="22"/>
      <c r="F23" s="22"/>
      <c r="G23" s="22"/>
      <c r="H23" s="22"/>
      <c r="I23" s="26"/>
      <c r="J23" s="53">
        <f t="shared" si="0"/>
        <v>0</v>
      </c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 t="s">
        <v>17</v>
      </c>
      <c r="B24" s="22"/>
      <c r="C24" s="110"/>
      <c r="D24" s="22"/>
      <c r="E24" s="22"/>
      <c r="F24" s="22"/>
      <c r="G24" s="22"/>
      <c r="H24" s="22"/>
      <c r="I24" s="26"/>
      <c r="J24" s="53">
        <f t="shared" si="0"/>
        <v>0</v>
      </c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 t="s">
        <v>31</v>
      </c>
      <c r="B25" s="16"/>
      <c r="C25" s="53"/>
      <c r="D25" s="26"/>
      <c r="E25" s="26"/>
      <c r="F25" s="26"/>
      <c r="G25" s="26"/>
      <c r="H25" s="26"/>
      <c r="I25" s="26"/>
      <c r="J25" s="53">
        <f t="shared" si="0"/>
        <v>0</v>
      </c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6" t="s">
        <v>77</v>
      </c>
      <c r="B26" s="16">
        <v>246</v>
      </c>
      <c r="C26" s="53"/>
      <c r="D26" s="26"/>
      <c r="E26" s="26"/>
      <c r="F26" s="26"/>
      <c r="G26" s="26"/>
      <c r="H26" s="26"/>
      <c r="I26" s="26"/>
      <c r="J26" s="53">
        <f t="shared" si="0"/>
        <v>0</v>
      </c>
      <c r="K26" s="26">
        <v>0</v>
      </c>
      <c r="L26" s="26"/>
      <c r="M26" s="26"/>
      <c r="N26" s="26"/>
      <c r="O26" s="26"/>
      <c r="P26" s="26"/>
      <c r="Q26" s="127"/>
      <c r="R26" s="124"/>
    </row>
    <row r="27" spans="1:18" ht="15">
      <c r="A27" s="17" t="s">
        <v>9</v>
      </c>
      <c r="B27" s="16">
        <v>262</v>
      </c>
      <c r="C27" s="53">
        <f>D27+E27+F27+G27+H27+I27</f>
        <v>0</v>
      </c>
      <c r="D27" s="26"/>
      <c r="E27" s="26"/>
      <c r="F27" s="26"/>
      <c r="G27" s="83"/>
      <c r="H27" s="26"/>
      <c r="I27" s="26"/>
      <c r="J27" s="53">
        <f t="shared" si="0"/>
        <v>0</v>
      </c>
      <c r="K27" s="26">
        <v>0</v>
      </c>
      <c r="L27" s="26"/>
      <c r="M27" s="26"/>
      <c r="N27" s="83"/>
      <c r="O27" s="26"/>
      <c r="P27" s="26"/>
      <c r="Q27" s="127"/>
      <c r="R27" s="124"/>
    </row>
    <row r="28" spans="1:17" ht="15">
      <c r="A28" s="17" t="s">
        <v>21</v>
      </c>
      <c r="B28" s="16">
        <v>263</v>
      </c>
      <c r="C28" s="53">
        <f>D28+E28+F28+G28+H28+I28</f>
        <v>0</v>
      </c>
      <c r="D28" s="26"/>
      <c r="E28" s="22"/>
      <c r="F28" s="26"/>
      <c r="G28" s="26"/>
      <c r="H28" s="26"/>
      <c r="I28" s="94"/>
      <c r="J28" s="53">
        <f t="shared" si="0"/>
        <v>0</v>
      </c>
      <c r="K28" s="26">
        <v>0</v>
      </c>
      <c r="L28" s="22"/>
      <c r="M28" s="26"/>
      <c r="N28" s="26"/>
      <c r="O28" s="26"/>
      <c r="P28" s="94"/>
      <c r="Q28" s="126"/>
    </row>
    <row r="29" spans="1:17" ht="15">
      <c r="A29" s="27" t="s">
        <v>43</v>
      </c>
      <c r="B29" s="16">
        <v>290</v>
      </c>
      <c r="C29" s="53">
        <f>D29+E29+F29+G29+H29+I29</f>
        <v>0</v>
      </c>
      <c r="D29" s="26"/>
      <c r="E29" s="26"/>
      <c r="F29" s="26"/>
      <c r="G29" s="26"/>
      <c r="H29" s="26"/>
      <c r="I29" s="94"/>
      <c r="J29" s="53">
        <f t="shared" si="0"/>
        <v>28.5</v>
      </c>
      <c r="K29" s="26">
        <v>0</v>
      </c>
      <c r="L29" s="26">
        <v>0</v>
      </c>
      <c r="M29" s="26">
        <v>0</v>
      </c>
      <c r="N29" s="26">
        <v>0</v>
      </c>
      <c r="O29" s="26">
        <v>28.5</v>
      </c>
      <c r="P29" s="94">
        <v>0</v>
      </c>
      <c r="Q29" s="126"/>
    </row>
    <row r="30" spans="1:17" ht="15">
      <c r="A30" s="17" t="s">
        <v>10</v>
      </c>
      <c r="B30" s="16">
        <v>310</v>
      </c>
      <c r="C30" s="53">
        <f>D30+E30+F30+G30+H30+I30</f>
        <v>0</v>
      </c>
      <c r="D30" s="26"/>
      <c r="E30" s="26"/>
      <c r="F30" s="26"/>
      <c r="G30" s="26"/>
      <c r="H30" s="26"/>
      <c r="I30" s="94"/>
      <c r="J30" s="53">
        <f t="shared" si="0"/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94">
        <v>0</v>
      </c>
      <c r="Q30" s="126"/>
    </row>
    <row r="31" spans="1:17" ht="15">
      <c r="A31" s="17" t="s">
        <v>11</v>
      </c>
      <c r="B31" s="16">
        <v>340</v>
      </c>
      <c r="C31" s="53">
        <f>D31+E31+F31+G31+H31+I31</f>
        <v>0</v>
      </c>
      <c r="D31" s="26"/>
      <c r="E31" s="26"/>
      <c r="F31" s="26"/>
      <c r="G31" s="26"/>
      <c r="H31" s="26"/>
      <c r="I31" s="94"/>
      <c r="J31" s="53">
        <f>K31+L31+M31+N31+O31+P31+Q31</f>
        <v>3.5</v>
      </c>
      <c r="K31" s="26">
        <v>0</v>
      </c>
      <c r="L31" s="26">
        <v>0</v>
      </c>
      <c r="M31" s="26">
        <v>0</v>
      </c>
      <c r="N31" s="26">
        <v>3.5</v>
      </c>
      <c r="O31" s="26">
        <v>0</v>
      </c>
      <c r="P31" s="94">
        <v>0</v>
      </c>
      <c r="Q31" s="126">
        <v>0</v>
      </c>
    </row>
    <row r="32" spans="1:17" ht="15">
      <c r="A32" s="24" t="s">
        <v>51</v>
      </c>
      <c r="B32" s="28"/>
      <c r="C32" s="55">
        <f>D32+G32+I32</f>
        <v>0</v>
      </c>
      <c r="D32" s="97">
        <f>SUM(D7:D31)</f>
        <v>0</v>
      </c>
      <c r="E32" s="97">
        <f>SUM(E7:E31)</f>
        <v>0</v>
      </c>
      <c r="F32" s="97">
        <f>SUM(F7:F31)</f>
        <v>0</v>
      </c>
      <c r="G32" s="97">
        <f>SUM(G7:G31)</f>
        <v>0</v>
      </c>
      <c r="H32" s="97">
        <f>SUM(H7:H31)</f>
        <v>0</v>
      </c>
      <c r="I32" s="93"/>
      <c r="J32" s="55">
        <f>K32+N32+P32+L32+M32+O32+Q32</f>
        <v>262.09999999999997</v>
      </c>
      <c r="K32" s="28">
        <f>SUM(K7:K31)</f>
        <v>2.8</v>
      </c>
      <c r="L32" s="28">
        <f aca="true" t="shared" si="1" ref="L32:Q32">SUM(L7:L31)</f>
        <v>10.3</v>
      </c>
      <c r="M32" s="28">
        <f t="shared" si="1"/>
        <v>0.1</v>
      </c>
      <c r="N32" s="28">
        <f t="shared" si="1"/>
        <v>9.6</v>
      </c>
      <c r="O32" s="28">
        <f t="shared" si="1"/>
        <v>239.29999999999998</v>
      </c>
      <c r="P32" s="28">
        <f t="shared" si="1"/>
        <v>0</v>
      </c>
      <c r="Q32" s="28">
        <f t="shared" si="1"/>
        <v>0</v>
      </c>
    </row>
    <row r="33" spans="1:17" ht="15">
      <c r="A33" s="19">
        <v>211</v>
      </c>
      <c r="B33" s="35"/>
      <c r="C33" s="53">
        <f>D33+E33+F33+G33+H33+I33</f>
        <v>0</v>
      </c>
      <c r="D33" s="95"/>
      <c r="E33" s="98"/>
      <c r="F33" s="98"/>
      <c r="G33" s="98"/>
      <c r="H33" s="98"/>
      <c r="I33" s="95"/>
      <c r="J33" s="53">
        <f>K33+L33+M33+N33+O33+P33</f>
        <v>0</v>
      </c>
      <c r="K33" s="26"/>
      <c r="L33" s="37"/>
      <c r="M33" s="37"/>
      <c r="N33" s="37"/>
      <c r="O33" s="37"/>
      <c r="P33" s="26"/>
      <c r="Q33" s="127"/>
    </row>
    <row r="34" spans="1:17" ht="15">
      <c r="A34" s="19">
        <v>213</v>
      </c>
      <c r="B34" s="37"/>
      <c r="C34" s="53">
        <f>D34+E34+F34+G34+H34+I34</f>
        <v>0</v>
      </c>
      <c r="D34" s="95"/>
      <c r="E34" s="98"/>
      <c r="F34" s="98"/>
      <c r="G34" s="98"/>
      <c r="H34" s="98"/>
      <c r="I34" s="95"/>
      <c r="J34" s="53">
        <f>K34+L34+M34+N34+O34+P34</f>
        <v>0</v>
      </c>
      <c r="K34" s="26"/>
      <c r="L34" s="37"/>
      <c r="M34" s="37"/>
      <c r="N34" s="37"/>
      <c r="O34" s="37"/>
      <c r="P34" s="26"/>
      <c r="Q34" s="127"/>
    </row>
    <row r="35" spans="1:17" ht="15">
      <c r="A35" s="19">
        <v>212</v>
      </c>
      <c r="B35" s="37"/>
      <c r="C35" s="53">
        <f>D35+E35+F35+G35+H35+I35</f>
        <v>0</v>
      </c>
      <c r="D35" s="95"/>
      <c r="E35" s="98"/>
      <c r="F35" s="98"/>
      <c r="G35" s="98"/>
      <c r="H35" s="98"/>
      <c r="I35" s="95"/>
      <c r="J35" s="53">
        <f>K35+L35+M35+N35+O35+P35</f>
        <v>236.5</v>
      </c>
      <c r="K35" s="26"/>
      <c r="L35" s="37"/>
      <c r="M35" s="37"/>
      <c r="N35" s="37"/>
      <c r="O35" s="37">
        <v>0</v>
      </c>
      <c r="P35" s="26">
        <v>236.5</v>
      </c>
      <c r="Q35" s="127"/>
    </row>
    <row r="36" spans="1:17" ht="15" hidden="1">
      <c r="A36" s="21" t="s">
        <v>33</v>
      </c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 t="s">
        <v>34</v>
      </c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>
        <v>221</v>
      </c>
      <c r="B38" s="37"/>
      <c r="C38" s="53">
        <f>D38+E38+F38+G38+H38+I38</f>
        <v>0</v>
      </c>
      <c r="D38" s="95"/>
      <c r="E38" s="98"/>
      <c r="F38" s="98"/>
      <c r="G38" s="98"/>
      <c r="H38" s="98"/>
      <c r="I38" s="95"/>
      <c r="J38" s="53">
        <f aca="true" t="shared" si="2" ref="J38:J43">K38+L38+M38+N38+O38+P38</f>
        <v>154.9</v>
      </c>
      <c r="K38" s="26"/>
      <c r="L38" s="37"/>
      <c r="M38" s="37"/>
      <c r="N38" s="37"/>
      <c r="O38" s="37">
        <v>121.3</v>
      </c>
      <c r="P38" s="26">
        <v>33.6</v>
      </c>
      <c r="Q38" s="127"/>
    </row>
    <row r="39" spans="1:17" ht="15">
      <c r="A39" s="19">
        <v>222</v>
      </c>
      <c r="B39" s="37"/>
      <c r="C39" s="53">
        <f>D39+E39+F39+G39+H39+I39</f>
        <v>0</v>
      </c>
      <c r="D39" s="95"/>
      <c r="E39" s="98"/>
      <c r="F39" s="98"/>
      <c r="G39" s="98"/>
      <c r="H39" s="98"/>
      <c r="I39" s="95"/>
      <c r="J39" s="53">
        <f t="shared" si="2"/>
        <v>47.2</v>
      </c>
      <c r="K39" s="26"/>
      <c r="L39" s="37"/>
      <c r="M39" s="37"/>
      <c r="N39" s="37"/>
      <c r="O39" s="37">
        <v>2.2</v>
      </c>
      <c r="P39" s="26">
        <v>45</v>
      </c>
      <c r="Q39" s="127"/>
    </row>
    <row r="40" spans="1:17" ht="15">
      <c r="A40" s="19">
        <v>223</v>
      </c>
      <c r="B40" s="37"/>
      <c r="C40" s="53">
        <f>D40+E40+F40+G40+H40+I40</f>
        <v>0</v>
      </c>
      <c r="D40" s="95"/>
      <c r="E40" s="98"/>
      <c r="F40" s="98"/>
      <c r="G40" s="98"/>
      <c r="H40" s="98"/>
      <c r="I40" s="95"/>
      <c r="J40" s="53">
        <f t="shared" si="2"/>
        <v>3450.8</v>
      </c>
      <c r="K40" s="26"/>
      <c r="L40" s="37"/>
      <c r="M40" s="37"/>
      <c r="N40" s="37"/>
      <c r="O40" s="37">
        <v>687.4</v>
      </c>
      <c r="P40" s="26">
        <v>2763.4</v>
      </c>
      <c r="Q40" s="127"/>
    </row>
    <row r="41" spans="1:17" ht="15">
      <c r="A41" s="19">
        <v>224</v>
      </c>
      <c r="B41" s="37"/>
      <c r="C41" s="53">
        <f>D41+E41+F41+G41+H41+I41</f>
        <v>0</v>
      </c>
      <c r="D41" s="95"/>
      <c r="E41" s="98"/>
      <c r="F41" s="98"/>
      <c r="G41" s="98"/>
      <c r="H41" s="98"/>
      <c r="I41" s="95"/>
      <c r="J41" s="53">
        <f t="shared" si="2"/>
        <v>240</v>
      </c>
      <c r="K41" s="26"/>
      <c r="L41" s="37"/>
      <c r="M41" s="37"/>
      <c r="N41" s="37"/>
      <c r="O41" s="37"/>
      <c r="P41" s="26">
        <v>240</v>
      </c>
      <c r="Q41" s="127"/>
    </row>
    <row r="42" spans="1:17" ht="15">
      <c r="A42" s="75">
        <v>225</v>
      </c>
      <c r="B42" s="37"/>
      <c r="C42" s="53">
        <f>D42+E42+F42+G42+H42+I42</f>
        <v>0</v>
      </c>
      <c r="D42" s="95"/>
      <c r="E42" s="96"/>
      <c r="F42" s="96"/>
      <c r="G42" s="96"/>
      <c r="H42" s="96"/>
      <c r="I42" s="95"/>
      <c r="J42" s="53">
        <f t="shared" si="2"/>
        <v>2759.2000000000003</v>
      </c>
      <c r="K42" s="26"/>
      <c r="L42" s="83"/>
      <c r="M42" s="83"/>
      <c r="N42" s="83"/>
      <c r="O42" s="83">
        <v>55.3</v>
      </c>
      <c r="P42" s="26">
        <v>2703.9</v>
      </c>
      <c r="Q42" s="127"/>
    </row>
    <row r="43" spans="1:17" ht="15" hidden="1">
      <c r="A43" s="76" t="s">
        <v>35</v>
      </c>
      <c r="B43" s="37"/>
      <c r="C43" s="53"/>
      <c r="D43" s="115"/>
      <c r="E43" s="96"/>
      <c r="F43" s="96"/>
      <c r="G43" s="96"/>
      <c r="H43" s="96"/>
      <c r="I43" s="95"/>
      <c r="J43" s="53">
        <f t="shared" si="2"/>
        <v>0</v>
      </c>
      <c r="K43" s="116"/>
      <c r="L43" s="83"/>
      <c r="M43" s="83"/>
      <c r="N43" s="83"/>
      <c r="O43" s="83"/>
      <c r="P43" s="26"/>
      <c r="Q43" s="127"/>
    </row>
    <row r="44" spans="1:17" ht="15" hidden="1">
      <c r="A44" s="76" t="s">
        <v>36</v>
      </c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>
        <v>226</v>
      </c>
      <c r="B45" s="37"/>
      <c r="C45" s="53">
        <f>D45+E45+F45+G45+H45+I45</f>
        <v>0</v>
      </c>
      <c r="D45" s="95"/>
      <c r="E45" s="96"/>
      <c r="F45" s="96"/>
      <c r="G45" s="96"/>
      <c r="H45" s="96"/>
      <c r="I45" s="95"/>
      <c r="J45" s="53">
        <f>K45+L45+M45+N45+O45+P45</f>
        <v>3644</v>
      </c>
      <c r="K45" s="26"/>
      <c r="L45" s="83"/>
      <c r="M45" s="83"/>
      <c r="N45" s="83"/>
      <c r="O45" s="83">
        <v>322.4</v>
      </c>
      <c r="P45" s="26">
        <v>3321.6</v>
      </c>
      <c r="Q45" s="127"/>
    </row>
    <row r="46" spans="1:17" ht="15" hidden="1">
      <c r="A46" s="76" t="s">
        <v>37</v>
      </c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>
        <v>290</v>
      </c>
      <c r="B47" s="37"/>
      <c r="C47" s="53"/>
      <c r="D47" s="95"/>
      <c r="E47" s="96"/>
      <c r="F47" s="96"/>
      <c r="G47" s="96"/>
      <c r="H47" s="96"/>
      <c r="I47" s="95"/>
      <c r="J47" s="53">
        <f>K47+L47+M47+N47+O47+P47</f>
        <v>592.3</v>
      </c>
      <c r="K47" s="26"/>
      <c r="L47" s="83"/>
      <c r="M47" s="83"/>
      <c r="N47" s="83"/>
      <c r="O47" s="83">
        <v>59.8</v>
      </c>
      <c r="P47" s="26">
        <v>532.5</v>
      </c>
      <c r="Q47" s="127"/>
    </row>
    <row r="48" spans="1:17" ht="15">
      <c r="A48" s="75">
        <v>310</v>
      </c>
      <c r="B48" s="37"/>
      <c r="C48" s="53"/>
      <c r="D48" s="95"/>
      <c r="E48" s="96"/>
      <c r="F48" s="96"/>
      <c r="G48" s="96"/>
      <c r="H48" s="96"/>
      <c r="I48" s="95"/>
      <c r="J48" s="53">
        <f>K48+L48+M48+N48+O48+P48</f>
        <v>145.7</v>
      </c>
      <c r="K48" s="26"/>
      <c r="L48" s="83"/>
      <c r="M48" s="83"/>
      <c r="N48" s="83"/>
      <c r="O48" s="83">
        <v>0</v>
      </c>
      <c r="P48" s="26">
        <v>145.7</v>
      </c>
      <c r="Q48" s="127"/>
    </row>
    <row r="49" spans="1:17" ht="15">
      <c r="A49" s="75">
        <v>340</v>
      </c>
      <c r="B49" s="37"/>
      <c r="C49" s="53"/>
      <c r="D49" s="95"/>
      <c r="E49" s="96"/>
      <c r="F49" s="96"/>
      <c r="G49" s="96"/>
      <c r="H49" s="96"/>
      <c r="I49" s="95"/>
      <c r="J49" s="53">
        <f>K49+L49+M49+N49+O49+P49</f>
        <v>2978.7</v>
      </c>
      <c r="K49" s="26"/>
      <c r="L49" s="83"/>
      <c r="M49" s="83"/>
      <c r="N49" s="83"/>
      <c r="O49" s="83">
        <v>136.1</v>
      </c>
      <c r="P49" s="26">
        <v>2842.6</v>
      </c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 t="s">
        <v>38</v>
      </c>
      <c r="B51" s="22"/>
      <c r="C51" s="110"/>
      <c r="D51" s="99"/>
      <c r="E51" s="100"/>
      <c r="F51" s="100"/>
      <c r="G51" s="100"/>
      <c r="H51" s="100"/>
      <c r="I51" s="95"/>
      <c r="J51" s="53">
        <f>K51+L51+M51+N51+O51+P51</f>
        <v>0</v>
      </c>
      <c r="K51" s="106"/>
      <c r="L51" s="107"/>
      <c r="M51" s="107"/>
      <c r="N51" s="107"/>
      <c r="O51" s="107"/>
      <c r="P51" s="26"/>
      <c r="Q51" s="127"/>
    </row>
    <row r="52" spans="1:17" ht="15" hidden="1">
      <c r="A52" s="21" t="s">
        <v>39</v>
      </c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 t="s">
        <v>40</v>
      </c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 t="s">
        <v>41</v>
      </c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 t="s">
        <v>42</v>
      </c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 t="s">
        <v>13</v>
      </c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 t="s">
        <v>14</v>
      </c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 t="s">
        <v>25</v>
      </c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 t="s">
        <v>24</v>
      </c>
      <c r="B59" s="16"/>
      <c r="C59" s="53" t="e">
        <f>D59+G59+#REF!</f>
        <v>#REF!</v>
      </c>
      <c r="D59" s="96">
        <f>E59+F59</f>
        <v>0</v>
      </c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 t="s">
        <v>26</v>
      </c>
      <c r="B60" s="16"/>
      <c r="C60" s="53" t="e">
        <f>D60+G60+#REF!</f>
        <v>#REF!</v>
      </c>
      <c r="D60" s="96">
        <f>E60+F60</f>
        <v>0</v>
      </c>
      <c r="E60" s="96">
        <v>0</v>
      </c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 t="s">
        <v>52</v>
      </c>
      <c r="B61" s="28">
        <v>241</v>
      </c>
      <c r="C61" s="51">
        <f>D61+G61+I61</f>
        <v>0</v>
      </c>
      <c r="D61" s="101">
        <f>SUM(D33:D49)</f>
        <v>0</v>
      </c>
      <c r="E61" s="101">
        <f>SUM(E33:E49)</f>
        <v>0</v>
      </c>
      <c r="F61" s="101">
        <f>SUM(F33:F49)</f>
        <v>0</v>
      </c>
      <c r="G61" s="101">
        <f>SUM(G33:G49)</f>
        <v>0</v>
      </c>
      <c r="H61" s="101">
        <f>SUM(H33:H49)</f>
        <v>0</v>
      </c>
      <c r="I61" s="93"/>
      <c r="J61" s="51">
        <f>K61+N61+P61+L61+M61+O61</f>
        <v>14249.300000000001</v>
      </c>
      <c r="K61" s="108">
        <f aca="true" t="shared" si="3" ref="K61:Q61">SUM(K33:K49)</f>
        <v>0</v>
      </c>
      <c r="L61" s="108">
        <f t="shared" si="3"/>
        <v>0</v>
      </c>
      <c r="M61" s="108">
        <f t="shared" si="3"/>
        <v>0</v>
      </c>
      <c r="N61" s="108">
        <f t="shared" si="3"/>
        <v>0</v>
      </c>
      <c r="O61" s="108">
        <f t="shared" si="3"/>
        <v>1384.4999999999998</v>
      </c>
      <c r="P61" s="108">
        <f t="shared" si="3"/>
        <v>12864.800000000001</v>
      </c>
      <c r="Q61" s="128">
        <f t="shared" si="3"/>
        <v>0</v>
      </c>
    </row>
    <row r="62" spans="1:17" ht="15.75">
      <c r="A62" s="39" t="s">
        <v>53</v>
      </c>
      <c r="B62" s="40"/>
      <c r="C62" s="56">
        <f>D62+G62+I62</f>
        <v>0</v>
      </c>
      <c r="D62" s="102">
        <f>D32+D61</f>
        <v>0</v>
      </c>
      <c r="E62" s="102">
        <f>E32+E61</f>
        <v>0</v>
      </c>
      <c r="F62" s="102">
        <f>F32+F61</f>
        <v>0</v>
      </c>
      <c r="G62" s="102">
        <f>G32+G61</f>
        <v>0</v>
      </c>
      <c r="H62" s="102">
        <f>H32+H61</f>
        <v>0</v>
      </c>
      <c r="I62" s="93"/>
      <c r="J62" s="56">
        <f>K62+N62+P62+L62+M62+O62+Q62</f>
        <v>14511.4</v>
      </c>
      <c r="K62" s="57">
        <f aca="true" t="shared" si="4" ref="K62:Q62">K32+K61</f>
        <v>2.8</v>
      </c>
      <c r="L62" s="57">
        <f t="shared" si="4"/>
        <v>10.3</v>
      </c>
      <c r="M62" s="57">
        <f t="shared" si="4"/>
        <v>0.1</v>
      </c>
      <c r="N62" s="57">
        <f t="shared" si="4"/>
        <v>9.6</v>
      </c>
      <c r="O62" s="57">
        <f t="shared" si="4"/>
        <v>1623.7999999999997</v>
      </c>
      <c r="P62" s="57">
        <f t="shared" si="4"/>
        <v>12864.800000000001</v>
      </c>
      <c r="Q62" s="57">
        <f t="shared" si="4"/>
        <v>0</v>
      </c>
    </row>
    <row r="63" spans="1:16" ht="15">
      <c r="A63" s="10"/>
      <c r="B63" s="11"/>
      <c r="C63" s="112" t="b">
        <f>C62=C32+C61</f>
        <v>1</v>
      </c>
      <c r="D63" s="103"/>
      <c r="E63" s="104"/>
      <c r="F63" s="104"/>
      <c r="G63" s="104"/>
      <c r="H63" s="104"/>
      <c r="I63" s="105"/>
      <c r="J63" s="109" t="b">
        <f>J62=J32+J61</f>
        <v>1</v>
      </c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2019-08-09T08:33:23Z</cp:lastPrinted>
  <dcterms:created xsi:type="dcterms:W3CDTF">2009-01-19T08:26:48Z</dcterms:created>
  <dcterms:modified xsi:type="dcterms:W3CDTF">2019-08-12T03:06:16Z</dcterms:modified>
  <cp:category/>
  <cp:version/>
  <cp:contentType/>
  <cp:contentStatus/>
</cp:coreProperties>
</file>